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№4'!$A$6:$I$322</definedName>
  </definedNames>
  <calcPr calcId="125725"/>
</workbook>
</file>

<file path=xl/calcChain.xml><?xml version="1.0" encoding="utf-8"?>
<calcChain xmlns="http://schemas.openxmlformats.org/spreadsheetml/2006/main">
  <c r="I320" i="1"/>
  <c r="H320"/>
  <c r="I318"/>
  <c r="H318"/>
  <c r="I316"/>
  <c r="H316"/>
  <c r="I315"/>
  <c r="H315"/>
  <c r="I313"/>
  <c r="H313"/>
  <c r="I311"/>
  <c r="H311"/>
  <c r="I309"/>
  <c r="H309"/>
  <c r="I307"/>
  <c r="I306" s="1"/>
  <c r="H307"/>
  <c r="H306" s="1"/>
  <c r="I304"/>
  <c r="H304"/>
  <c r="I301"/>
  <c r="H301"/>
  <c r="I299"/>
  <c r="H299"/>
  <c r="I297"/>
  <c r="I296" s="1"/>
  <c r="H297"/>
  <c r="H296" s="1"/>
  <c r="I294"/>
  <c r="H294"/>
  <c r="I293"/>
  <c r="H293"/>
  <c r="I291"/>
  <c r="H291"/>
  <c r="I289"/>
  <c r="H289"/>
  <c r="I286"/>
  <c r="H286"/>
  <c r="I284"/>
  <c r="I283" s="1"/>
  <c r="H284"/>
  <c r="H283" s="1"/>
  <c r="I281"/>
  <c r="I280" s="1"/>
  <c r="H281"/>
  <c r="H280" s="1"/>
  <c r="I278"/>
  <c r="I277" s="1"/>
  <c r="H278"/>
  <c r="H277" s="1"/>
  <c r="I275"/>
  <c r="H275"/>
  <c r="I273"/>
  <c r="H273"/>
  <c r="I271"/>
  <c r="H271"/>
  <c r="I269"/>
  <c r="H269"/>
  <c r="I267"/>
  <c r="I266" s="1"/>
  <c r="H267"/>
  <c r="H266" s="1"/>
  <c r="I264"/>
  <c r="H264"/>
  <c r="I262"/>
  <c r="H262"/>
  <c r="I260"/>
  <c r="I259" s="1"/>
  <c r="H260"/>
  <c r="H259" s="1"/>
  <c r="I256"/>
  <c r="I255" s="1"/>
  <c r="H256"/>
  <c r="H255" s="1"/>
  <c r="I253"/>
  <c r="H253"/>
  <c r="I251"/>
  <c r="H251"/>
  <c r="I249"/>
  <c r="I242" s="1"/>
  <c r="H249"/>
  <c r="H242" s="1"/>
  <c r="I247"/>
  <c r="H247"/>
  <c r="I245"/>
  <c r="H245"/>
  <c r="I243"/>
  <c r="H243"/>
  <c r="I240"/>
  <c r="I239" s="1"/>
  <c r="H240"/>
  <c r="H239" s="1"/>
  <c r="I237"/>
  <c r="H237"/>
  <c r="I235"/>
  <c r="H235"/>
  <c r="I233"/>
  <c r="I232" s="1"/>
  <c r="H233"/>
  <c r="H232" s="1"/>
  <c r="I230"/>
  <c r="H230"/>
  <c r="I228"/>
  <c r="H228"/>
  <c r="I225"/>
  <c r="I224" s="1"/>
  <c r="H225"/>
  <c r="H224" s="1"/>
  <c r="I222"/>
  <c r="H222"/>
  <c r="I220"/>
  <c r="I219" s="1"/>
  <c r="H220"/>
  <c r="H219" s="1"/>
  <c r="I217"/>
  <c r="H217"/>
  <c r="I215"/>
  <c r="H215"/>
  <c r="I214"/>
  <c r="H214"/>
  <c r="I212"/>
  <c r="I211" s="1"/>
  <c r="H212"/>
  <c r="H211" s="1"/>
  <c r="I209"/>
  <c r="H209"/>
  <c r="I206"/>
  <c r="H206"/>
  <c r="I203"/>
  <c r="I202" s="1"/>
  <c r="H203"/>
  <c r="H202" s="1"/>
  <c r="I200"/>
  <c r="H200"/>
  <c r="I199"/>
  <c r="H199"/>
  <c r="I193"/>
  <c r="I190" s="1"/>
  <c r="H193"/>
  <c r="H190" s="1"/>
  <c r="I191"/>
  <c r="H191"/>
  <c r="I188"/>
  <c r="H188"/>
  <c r="I186"/>
  <c r="I185" s="1"/>
  <c r="H186"/>
  <c r="H185" s="1"/>
  <c r="I183"/>
  <c r="H183"/>
  <c r="I181"/>
  <c r="I180" s="1"/>
  <c r="H181"/>
  <c r="H180" s="1"/>
  <c r="I177"/>
  <c r="H177"/>
  <c r="I176"/>
  <c r="H176"/>
  <c r="I174"/>
  <c r="H174"/>
  <c r="I171"/>
  <c r="H171"/>
  <c r="I169"/>
  <c r="H169"/>
  <c r="I167"/>
  <c r="H167"/>
  <c r="I165"/>
  <c r="H165"/>
  <c r="I163"/>
  <c r="I160" s="1"/>
  <c r="H163"/>
  <c r="H160" s="1"/>
  <c r="I161"/>
  <c r="H161"/>
  <c r="I158"/>
  <c r="I157" s="1"/>
  <c r="H158"/>
  <c r="H157" s="1"/>
  <c r="I155"/>
  <c r="H155"/>
  <c r="I154"/>
  <c r="H154"/>
  <c r="I149"/>
  <c r="H149"/>
  <c r="I147"/>
  <c r="I144" s="1"/>
  <c r="H147"/>
  <c r="H144" s="1"/>
  <c r="I145"/>
  <c r="H145"/>
  <c r="I141"/>
  <c r="I140" s="1"/>
  <c r="H141"/>
  <c r="H140" s="1"/>
  <c r="I137"/>
  <c r="H137"/>
  <c r="I136"/>
  <c r="H136"/>
  <c r="I134"/>
  <c r="H134"/>
  <c r="I132"/>
  <c r="H132"/>
  <c r="I130"/>
  <c r="H130"/>
  <c r="I128"/>
  <c r="I127" s="1"/>
  <c r="H128"/>
  <c r="H127" s="1"/>
  <c r="I125"/>
  <c r="H125"/>
  <c r="I124"/>
  <c r="H124"/>
  <c r="I122"/>
  <c r="H122"/>
  <c r="I120"/>
  <c r="I117" s="1"/>
  <c r="H120"/>
  <c r="H117" s="1"/>
  <c r="I118"/>
  <c r="H118"/>
  <c r="I115"/>
  <c r="I114" s="1"/>
  <c r="H115"/>
  <c r="H114" s="1"/>
  <c r="I112"/>
  <c r="I111" s="1"/>
  <c r="H112"/>
  <c r="H111" s="1"/>
  <c r="I109"/>
  <c r="I108" s="1"/>
  <c r="H109"/>
  <c r="H108" s="1"/>
  <c r="I102"/>
  <c r="H102"/>
  <c r="I100"/>
  <c r="H100"/>
  <c r="I98"/>
  <c r="I97" s="1"/>
  <c r="H98"/>
  <c r="H97" s="1"/>
  <c r="I92"/>
  <c r="H92"/>
  <c r="I91"/>
  <c r="H91"/>
  <c r="I89"/>
  <c r="I88" s="1"/>
  <c r="I87" s="1"/>
  <c r="H89"/>
  <c r="H88" s="1"/>
  <c r="H87" s="1"/>
  <c r="I85"/>
  <c r="H85"/>
  <c r="I83"/>
  <c r="I82" s="1"/>
  <c r="H83"/>
  <c r="H82" s="1"/>
  <c r="I80"/>
  <c r="H80"/>
  <c r="I77"/>
  <c r="I76" s="1"/>
  <c r="H77"/>
  <c r="H76" s="1"/>
  <c r="I74"/>
  <c r="H74"/>
  <c r="I72"/>
  <c r="H72"/>
  <c r="I69"/>
  <c r="H69"/>
  <c r="I64"/>
  <c r="I63" s="1"/>
  <c r="H64"/>
  <c r="H63" s="1"/>
  <c r="I61"/>
  <c r="H61"/>
  <c r="I59"/>
  <c r="I58" s="1"/>
  <c r="I54" s="1"/>
  <c r="H59"/>
  <c r="H58" s="1"/>
  <c r="H54" s="1"/>
  <c r="I56"/>
  <c r="H56"/>
  <c r="I55"/>
  <c r="H55"/>
  <c r="I51"/>
  <c r="H51"/>
  <c r="I49"/>
  <c r="H49"/>
  <c r="I47"/>
  <c r="H47"/>
  <c r="I46"/>
  <c r="I45" s="1"/>
  <c r="H46"/>
  <c r="H45" s="1"/>
  <c r="I40"/>
  <c r="H40"/>
  <c r="I39"/>
  <c r="H39"/>
  <c r="I38"/>
  <c r="H38"/>
  <c r="I36"/>
  <c r="I33" s="1"/>
  <c r="H36"/>
  <c r="H33" s="1"/>
  <c r="I34"/>
  <c r="H34"/>
  <c r="I31"/>
  <c r="I30" s="1"/>
  <c r="H31"/>
  <c r="H30" s="1"/>
  <c r="I28"/>
  <c r="H28"/>
  <c r="I27"/>
  <c r="H27"/>
  <c r="I25"/>
  <c r="I24" s="1"/>
  <c r="H25"/>
  <c r="H24" s="1"/>
  <c r="I20"/>
  <c r="H20"/>
  <c r="I18"/>
  <c r="H18"/>
  <c r="I16"/>
  <c r="I15" s="1"/>
  <c r="H16"/>
  <c r="H15" s="1"/>
  <c r="K320"/>
  <c r="J320"/>
  <c r="K318"/>
  <c r="J318"/>
  <c r="K316"/>
  <c r="J316"/>
  <c r="K313"/>
  <c r="J313"/>
  <c r="K311"/>
  <c r="J311"/>
  <c r="K309"/>
  <c r="J309"/>
  <c r="K307"/>
  <c r="J307"/>
  <c r="K304"/>
  <c r="J304"/>
  <c r="K301"/>
  <c r="J301"/>
  <c r="K299"/>
  <c r="J299"/>
  <c r="K297"/>
  <c r="J297"/>
  <c r="K294"/>
  <c r="J294"/>
  <c r="K291"/>
  <c r="J291"/>
  <c r="K289"/>
  <c r="J289"/>
  <c r="K286"/>
  <c r="J286"/>
  <c r="K284"/>
  <c r="J284"/>
  <c r="K281"/>
  <c r="J281"/>
  <c r="K278"/>
  <c r="J278"/>
  <c r="K275"/>
  <c r="J275"/>
  <c r="K273"/>
  <c r="J273"/>
  <c r="K271"/>
  <c r="J271"/>
  <c r="K269"/>
  <c r="J269"/>
  <c r="K267"/>
  <c r="J267"/>
  <c r="K264"/>
  <c r="J264"/>
  <c r="K262"/>
  <c r="J262"/>
  <c r="K260"/>
  <c r="J260"/>
  <c r="K256"/>
  <c r="J256"/>
  <c r="K253"/>
  <c r="J253"/>
  <c r="K251"/>
  <c r="J251"/>
  <c r="K249"/>
  <c r="J249"/>
  <c r="K247"/>
  <c r="J247"/>
  <c r="K245"/>
  <c r="J245"/>
  <c r="K243"/>
  <c r="J243"/>
  <c r="K240"/>
  <c r="J240"/>
  <c r="K237"/>
  <c r="J237"/>
  <c r="K235"/>
  <c r="J235"/>
  <c r="K233"/>
  <c r="J233"/>
  <c r="K230"/>
  <c r="J230"/>
  <c r="K228"/>
  <c r="J228"/>
  <c r="K225"/>
  <c r="J225"/>
  <c r="K222"/>
  <c r="J222"/>
  <c r="K220"/>
  <c r="J220"/>
  <c r="K217"/>
  <c r="J217"/>
  <c r="K215"/>
  <c r="J215"/>
  <c r="K212"/>
  <c r="J212"/>
  <c r="K209"/>
  <c r="J209"/>
  <c r="K206"/>
  <c r="J206"/>
  <c r="K203"/>
  <c r="J203"/>
  <c r="K200"/>
  <c r="J200"/>
  <c r="K193"/>
  <c r="J193"/>
  <c r="K191"/>
  <c r="J191"/>
  <c r="K188"/>
  <c r="J188"/>
  <c r="K186"/>
  <c r="J186"/>
  <c r="K183"/>
  <c r="J183"/>
  <c r="K181"/>
  <c r="J181"/>
  <c r="K177"/>
  <c r="J177"/>
  <c r="K174"/>
  <c r="J174"/>
  <c r="K171"/>
  <c r="J171"/>
  <c r="K169"/>
  <c r="J169"/>
  <c r="K167"/>
  <c r="J167"/>
  <c r="K165"/>
  <c r="J165"/>
  <c r="K163"/>
  <c r="J163"/>
  <c r="K161"/>
  <c r="J161"/>
  <c r="K158"/>
  <c r="J158"/>
  <c r="K155"/>
  <c r="J155"/>
  <c r="K149"/>
  <c r="J149"/>
  <c r="K147"/>
  <c r="J147"/>
  <c r="K145"/>
  <c r="J145"/>
  <c r="K141"/>
  <c r="J141"/>
  <c r="K137"/>
  <c r="J137"/>
  <c r="K134"/>
  <c r="J134"/>
  <c r="K132"/>
  <c r="J132"/>
  <c r="K130"/>
  <c r="J130"/>
  <c r="K128"/>
  <c r="J128"/>
  <c r="K125"/>
  <c r="J125"/>
  <c r="K122"/>
  <c r="J122"/>
  <c r="K120"/>
  <c r="J120"/>
  <c r="K118"/>
  <c r="J118"/>
  <c r="K115"/>
  <c r="J115"/>
  <c r="K112"/>
  <c r="J112"/>
  <c r="K109"/>
  <c r="J109"/>
  <c r="K102"/>
  <c r="J102"/>
  <c r="K100"/>
  <c r="J100"/>
  <c r="K98"/>
  <c r="J98"/>
  <c r="K92"/>
  <c r="J92"/>
  <c r="K89"/>
  <c r="J89"/>
  <c r="K85"/>
  <c r="J85"/>
  <c r="K83"/>
  <c r="J83"/>
  <c r="K80"/>
  <c r="J80"/>
  <c r="K77"/>
  <c r="J77"/>
  <c r="K74"/>
  <c r="J74"/>
  <c r="K72"/>
  <c r="J72"/>
  <c r="K69"/>
  <c r="J69"/>
  <c r="K64"/>
  <c r="J64"/>
  <c r="K61"/>
  <c r="J61"/>
  <c r="K59"/>
  <c r="J59"/>
  <c r="K56"/>
  <c r="J56"/>
  <c r="K51"/>
  <c r="J51"/>
  <c r="K49"/>
  <c r="J49"/>
  <c r="K47"/>
  <c r="J47"/>
  <c r="K40"/>
  <c r="J40"/>
  <c r="K36"/>
  <c r="J36"/>
  <c r="K34"/>
  <c r="J34"/>
  <c r="K31"/>
  <c r="J31"/>
  <c r="K28"/>
  <c r="J28"/>
  <c r="K25"/>
  <c r="J25"/>
  <c r="K20"/>
  <c r="J20"/>
  <c r="K18"/>
  <c r="J18"/>
  <c r="I14" l="1"/>
  <c r="I322" s="1"/>
  <c r="I139"/>
  <c r="H139"/>
  <c r="I96"/>
  <c r="H14"/>
  <c r="H322" s="1"/>
  <c r="H96"/>
  <c r="K111"/>
  <c r="J111"/>
  <c r="K296" l="1"/>
  <c r="J296"/>
  <c r="K293"/>
  <c r="J293"/>
  <c r="K280"/>
  <c r="J280"/>
  <c r="K277"/>
  <c r="J277"/>
  <c r="K259"/>
  <c r="J259"/>
  <c r="K255"/>
  <c r="J255"/>
  <c r="K239"/>
  <c r="J239"/>
  <c r="K224"/>
  <c r="J224"/>
  <c r="K214"/>
  <c r="J214"/>
  <c r="K211"/>
  <c r="J211"/>
  <c r="K202"/>
  <c r="J202"/>
  <c r="K199"/>
  <c r="J199"/>
  <c r="K185"/>
  <c r="J185"/>
  <c r="K176"/>
  <c r="J176"/>
  <c r="K157"/>
  <c r="J157"/>
  <c r="K154"/>
  <c r="J154"/>
  <c r="K140"/>
  <c r="J140"/>
  <c r="K136"/>
  <c r="J136"/>
  <c r="K124"/>
  <c r="J124"/>
  <c r="K114"/>
  <c r="J114"/>
  <c r="K108"/>
  <c r="J108"/>
  <c r="K91"/>
  <c r="J91"/>
  <c r="K76"/>
  <c r="J76"/>
  <c r="K63"/>
  <c r="J63"/>
  <c r="K55"/>
  <c r="J55"/>
  <c r="K30"/>
  <c r="J30"/>
  <c r="K27"/>
  <c r="J27"/>
  <c r="K24"/>
  <c r="J24"/>
  <c r="K16"/>
  <c r="J16"/>
  <c r="J242" l="1"/>
  <c r="J266"/>
  <c r="K58"/>
  <c r="K82"/>
  <c r="K180"/>
  <c r="K219"/>
  <c r="J232"/>
  <c r="J283"/>
  <c r="J306"/>
  <c r="J127"/>
  <c r="J117"/>
  <c r="J88"/>
  <c r="J87" s="1"/>
  <c r="K33"/>
  <c r="K117"/>
  <c r="K127"/>
  <c r="K232"/>
  <c r="K242"/>
  <c r="K266"/>
  <c r="K283"/>
  <c r="K306"/>
  <c r="K315"/>
  <c r="J46"/>
  <c r="J45" s="1"/>
  <c r="J58"/>
  <c r="J82"/>
  <c r="J97"/>
  <c r="J160"/>
  <c r="J180"/>
  <c r="J219"/>
  <c r="J315"/>
  <c r="K88"/>
  <c r="K87" s="1"/>
  <c r="K39"/>
  <c r="K38" s="1"/>
  <c r="K46"/>
  <c r="K45" s="1"/>
  <c r="K97"/>
  <c r="K144"/>
  <c r="K190"/>
  <c r="J39"/>
  <c r="J38" s="1"/>
  <c r="J33"/>
  <c r="K160"/>
  <c r="J144"/>
  <c r="J190"/>
  <c r="K15"/>
  <c r="J15"/>
  <c r="K14" l="1"/>
  <c r="K139"/>
  <c r="J139"/>
  <c r="K54"/>
  <c r="J54"/>
  <c r="K96"/>
  <c r="J96"/>
  <c r="J14"/>
  <c r="K322" l="1"/>
  <c r="J322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<sst xmlns="http://schemas.openxmlformats.org/spreadsheetml/2006/main" count="1443" uniqueCount="210">
  <si>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</si>
  <si>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</si>
  <si>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</si>
  <si>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</si>
  <si>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</si>
  <si>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</si>
  <si>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</si>
  <si>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</si>
  <si>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</si>
  <si>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</si>
  <si>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</si>
  <si>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</si>
  <si>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</si>
  <si>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</si>
  <si>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</si>
  <si>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</si>
  <si>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</si>
  <si>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</si>
  <si>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</si>
  <si>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</si>
  <si>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</si>
  <si>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</si>
  <si>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</si>
  <si>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</si>
  <si>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</si>
  <si>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</si>
  <si>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</si>
  <si>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</si>
  <si>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</si>
  <si>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</si>
  <si>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</si>
  <si>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</si>
  <si>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</si>
  <si>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</si>
  <si>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</si>
  <si>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</si>
  <si>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</si>
  <si>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</si>
  <si>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</si>
  <si>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</si>
  <si>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</si>
  <si>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</si>
  <si>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</si>
  <si>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</si>
  <si>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</si>
  <si>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</si>
  <si>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</si>
  <si>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</si>
  <si>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</si>
  <si>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</si>
  <si>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</si>
  <si>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</si>
  <si>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</si>
  <si>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</si>
  <si>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</si>
  <si>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</si>
  <si>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</si>
  <si>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</si>
  <si>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</si>
  <si>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</si>
  <si>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</si>
  <si>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</si>
  <si>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</si>
  <si>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</si>
  <si>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</si>
  <si>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</si>
  <si>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</si>
  <si>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</si>
  <si>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</si>
  <si>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</si>
  <si>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</si>
  <si>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</si>
  <si>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</si>
  <si>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</si>
  <si>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</si>
  <si>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</si>
  <si>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</si>
  <si>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</si>
  <si>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</si>
  <si>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</si>
  <si>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</si>
  <si>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</si>
  <si>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</si>
  <si>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</si>
  <si>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</si>
  <si>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</si>
  <si>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</si>
  <si>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</si>
  <si>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</si>
  <si>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</si>
  <si>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</si>
  <si>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</si>
  <si>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</si>
  <si>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</si>
  <si>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</si>
  <si>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</si>
  <si>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</si>
  <si>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</si>
  <si>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</si>
  <si>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</si>
  <si>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</si>
  <si>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</si>
  <si>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</si>
  <si>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</si>
  <si>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</si>
  <si>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</si>
  <si>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</si>
  <si>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</si>
  <si>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</si>
  <si>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</si>
  <si>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</si>
  <si>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</si>
  <si>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</si>
  <si>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</si>
  <si>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</si>
  <si>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</si>
  <si>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</si>
  <si>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</si>
  <si>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</si>
  <si>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</si>
  <si>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</si>
  <si>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</si>
  <si>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</si>
  <si>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</si>
  <si>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МП «Повышение безопасности дорожного движения на территории муниципального района Кинельский Самарской  области на 2017-2023 гг.»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</si>
  <si>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</si>
  <si>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</si>
  <si>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</si>
  <si>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</si>
  <si>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</si>
  <si>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</si>
  <si>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</si>
  <si>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</si>
  <si>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</si>
  <si>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</si>
  <si>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</si>
  <si>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</si>
  <si>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</si>
  <si>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</si>
  <si>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</si>
  <si>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</si>
  <si>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</si>
  <si>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</si>
  <si>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</si>
  <si>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Муниципальное казённое учреждение "Управление культуры, спорта и молодежной политики"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</si>
  <si>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</si>
  <si>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</si>
  <si>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</si>
  <si>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</si>
  <si>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</si>
  <si>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</si>
  <si>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</si>
  <si>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</si>
  <si>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</si>
  <si>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</si>
  <si>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</si>
  <si>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</si>
  <si>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</si>
  <si>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«Молодёжь муниципального района Кинельский» на 2014-2023 гг.</t>
  </si>
  <si>
    <t>МП «Противодействие экстремизму и профилактика терроризма на территории муниципального района Кинельский на 2014-2023 гг.»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</si>
  <si>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2013-2023 гг.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</si>
  <si>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</si>
  <si>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</si>
  <si>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</si>
  <si>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</si>
  <si>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</si>
  <si>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</si>
  <si>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</si>
  <si>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</si>
  <si>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</si>
  <si>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</si>
  <si>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</si>
  <si>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</si>
  <si>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и улучшение материально-технического оснащения учреждений муниципального района Кинельский" на 2014-2023 годы.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</si>
  <si>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</si>
  <si>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</si>
  <si>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</si>
  <si>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</si>
  <si>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</si>
  <si>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2015-2024 гг.»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</si>
  <si>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</si>
  <si>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</si>
  <si>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МП "Организация деятельности по опеке и попечительству на территории муниципального района Кинельский Самарской области на 2018-2023 годы".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</si>
  <si>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2018-2024 годы.</t>
  </si>
  <si>
    <t>МП "Профилактика безнадзорности, правонарушений и защита прав несовершеннолетних в муниципальном районе Кинельский" на 2018-2023 гг.</t>
  </si>
  <si>
    <t>Амбулаторная помощь</t>
  </si>
  <si>
    <t>Непрограммные направления расходов местного бюджета в области жилищного строительства</t>
  </si>
  <si>
    <t>80 0 00 00000</t>
  </si>
  <si>
    <t xml:space="preserve">Ведомственная структура расходов
бюджета муниципального  района Кинельский на 2023 год.
</t>
  </si>
  <si>
    <t>к Решению Собрания представителей муниципального района Кинельский "О бюджете муниципального района Кинельский на 2023 год и на плановый период 2024 и 2025 годов"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</si>
  <si>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</si>
  <si>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</si>
  <si>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</si>
  <si>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</si>
  <si>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</si>
  <si>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</si>
  <si>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</si>
  <si>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</si>
  <si>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</si>
  <si>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</si>
  <si>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</si>
  <si>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</si>
  <si>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МП «Развитие  физической культуры и спорта муниципального района Кинельский» на 2020-2029 гг.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</si>
  <si>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</si>
  <si>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</si>
  <si>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</si>
  <si>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"Обеспечение жилыми помещениями отдельных категорий граждан в муниципальном районе Кинельский на 2018-2023 годы."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</si>
  <si>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</si>
  <si>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в том числе за счет безвозмезд-
ных поступлений</t>
  </si>
  <si>
    <t>Уточненная сумма,
  тыс. 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</si>
</sst>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6"/>
  <sheetViews>
    <sheetView tabSelected="1" topLeftCell="B1" zoomScale="85" zoomScaleNormal="85" workbookViewId="0">
      <selection activeCell="J135" sqref="J135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42.6640625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3.21875" style="13" customWidth="1"/>
    <col min="10" max="10" width="12.88671875" style="13" customWidth="1"/>
    <col min="11" max="11" width="13.21875" style="13" customWidth="1"/>
    <col min="12" max="12" width="13.6640625" style="13" customWidth="1"/>
    <col min="13" max="13" width="14.4414062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177</v>
      </c>
      <c r="K1" s="59"/>
    </row>
    <row r="2" spans="1:11" ht="117.6" customHeight="1">
      <c r="F2" s="58"/>
      <c r="G2" s="58"/>
      <c r="H2" s="70" t="s">
        <v>189</v>
      </c>
      <c r="I2" s="70"/>
      <c r="J2" s="70"/>
      <c r="K2" s="70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</row>
    <row r="6" spans="1:11" ht="15" customHeight="1">
      <c r="B6" s="66" t="s">
        <v>0</v>
      </c>
      <c r="C6" s="69" t="s">
        <v>1</v>
      </c>
      <c r="D6" s="69" t="s">
        <v>2</v>
      </c>
      <c r="E6" s="69" t="s">
        <v>3</v>
      </c>
      <c r="F6" s="69" t="s">
        <v>4</v>
      </c>
      <c r="G6" s="69" t="s">
        <v>5</v>
      </c>
      <c r="H6" s="72" t="s">
        <v>97</v>
      </c>
      <c r="I6" s="73"/>
      <c r="J6" s="60" t="s">
        <v>209</v>
      </c>
      <c r="K6" s="61"/>
    </row>
    <row r="7" spans="1:11">
      <c r="B7" s="67"/>
      <c r="C7" s="69"/>
      <c r="D7" s="69"/>
      <c r="E7" s="69"/>
      <c r="F7" s="69"/>
      <c r="G7" s="69"/>
      <c r="H7" s="74"/>
      <c r="I7" s="75"/>
      <c r="J7" s="62"/>
      <c r="K7" s="63"/>
    </row>
    <row r="8" spans="1:11">
      <c r="B8" s="67"/>
      <c r="C8" s="69"/>
      <c r="D8" s="69"/>
      <c r="E8" s="69"/>
      <c r="F8" s="69"/>
      <c r="G8" s="69"/>
      <c r="H8" s="74"/>
      <c r="I8" s="75"/>
      <c r="J8" s="62"/>
      <c r="K8" s="63"/>
    </row>
    <row r="9" spans="1:11">
      <c r="B9" s="67"/>
      <c r="C9" s="69"/>
      <c r="D9" s="69"/>
      <c r="E9" s="69"/>
      <c r="F9" s="69"/>
      <c r="G9" s="69"/>
      <c r="H9" s="76"/>
      <c r="I9" s="77"/>
      <c r="J9" s="64"/>
      <c r="K9" s="65"/>
    </row>
    <row r="10" spans="1:11" ht="15" customHeight="1">
      <c r="B10" s="67"/>
      <c r="C10" s="69"/>
      <c r="D10" s="69"/>
      <c r="E10" s="69"/>
      <c r="F10" s="69"/>
      <c r="G10" s="69"/>
      <c r="H10" s="66" t="s">
        <v>6</v>
      </c>
      <c r="I10" s="69" t="s">
        <v>208</v>
      </c>
      <c r="J10" s="66" t="s">
        <v>6</v>
      </c>
      <c r="K10" s="69" t="s">
        <v>208</v>
      </c>
    </row>
    <row r="11" spans="1:11">
      <c r="B11" s="67"/>
      <c r="C11" s="69"/>
      <c r="D11" s="69"/>
      <c r="E11" s="69"/>
      <c r="F11" s="69"/>
      <c r="G11" s="69"/>
      <c r="H11" s="67"/>
      <c r="I11" s="69"/>
      <c r="J11" s="67"/>
      <c r="K11" s="69"/>
    </row>
    <row r="12" spans="1:11">
      <c r="B12" s="67"/>
      <c r="C12" s="69"/>
      <c r="D12" s="69"/>
      <c r="E12" s="69"/>
      <c r="F12" s="69"/>
      <c r="G12" s="69"/>
      <c r="H12" s="67"/>
      <c r="I12" s="69"/>
      <c r="J12" s="67"/>
      <c r="K12" s="69"/>
    </row>
    <row r="13" spans="1:11" ht="40.799999999999997" customHeight="1">
      <c r="B13" s="68"/>
      <c r="C13" s="69"/>
      <c r="D13" s="69"/>
      <c r="E13" s="69"/>
      <c r="F13" s="69"/>
      <c r="G13" s="69"/>
      <c r="H13" s="68"/>
      <c r="I13" s="69"/>
      <c r="J13" s="68"/>
      <c r="K13" s="69"/>
    </row>
    <row r="14" spans="1:11" s="16" customFormat="1" ht="46.8">
      <c r="A14" s="14">
        <v>0</v>
      </c>
      <c r="B14" s="26">
        <v>920</v>
      </c>
      <c r="C14" s="27" t="s">
        <v>146</v>
      </c>
      <c r="D14" s="26"/>
      <c r="E14" s="26"/>
      <c r="F14" s="26" t="s">
        <v>7</v>
      </c>
      <c r="G14" s="26"/>
      <c r="H14" s="15">
        <f>SUMIFS(H15:H1076,$B15:$B1076,$B15)/3</f>
        <v>53479.9</v>
      </c>
      <c r="I14" s="15">
        <f>SUMIFS(I15:I1076,$B15:$B1076,$B15)/3</f>
        <v>839</v>
      </c>
      <c r="J14" s="15">
        <f>SUMIFS(J15:J1076,$B15:$B1076,$B15)/3</f>
        <v>57110</v>
      </c>
      <c r="K14" s="15">
        <f>SUMIFS(K15:K1076,$B15:$B1076,$B15)/3</f>
        <v>839</v>
      </c>
    </row>
    <row r="15" spans="1:11" s="16" customFormat="1" ht="62.4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SUMIFS(H16:H1071,$B16:$B1071,$B16,$D16:$D1071,$D16,$E16:$E1071,$E16)/2</f>
        <v>14793.3</v>
      </c>
      <c r="I15" s="18">
        <f>SUMIFS(I16:I1071,$B16:$B1071,$B16,$D16:$D1071,$D16,$E16:$E1071,$E16)/2</f>
        <v>0</v>
      </c>
      <c r="J15" s="18">
        <f>SUMIFS(J16:J1071,$B16:$B1071,$B16,$D16:$D1071,$D16,$E16:$E1071,$E16)/2</f>
        <v>14793.3</v>
      </c>
      <c r="K15" s="18">
        <f>SUMIFS(K16:K1071,$B16:$B1071,$B16,$D16:$D1071,$D16,$E16:$E1071,$E16)/2</f>
        <v>0</v>
      </c>
    </row>
    <row r="16" spans="1:11" s="16" customFormat="1" ht="62.4">
      <c r="A16" s="19">
        <v>2</v>
      </c>
      <c r="B16" s="43">
        <v>920</v>
      </c>
      <c r="C16" s="47" t="s">
        <v>173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SUMIFS(H17:H1071,$B17:$B1071,$B16,$D17:$D1071,$D17,$E17:$E1071,$E17,$F17:$F1071,$F17)</f>
        <v>35</v>
      </c>
      <c r="I16" s="40">
        <f>SUMIFS(I17:I1071,$B17:$B1071,$B16,$D17:$D1071,$D17,$E17:$E1071,$E17,$F17:$F1071,$F17)</f>
        <v>0</v>
      </c>
      <c r="J16" s="40">
        <f>SUMIFS(J17:J1071,$B17:$B1071,$B16,$D17:$D1071,$D17,$E17:$E1071,$E17,$F17:$F1071,$F17)</f>
        <v>35</v>
      </c>
      <c r="K16" s="40">
        <f>SUMIFS(K17:K1071,$B17:$B1071,$B16,$D17:$D1071,$D17,$E17:$E1071,$E17,$F17:$F1071,$F17)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35</v>
      </c>
      <c r="I17" s="24"/>
      <c r="J17" s="24">
        <v>35</v>
      </c>
      <c r="K17" s="24"/>
    </row>
    <row r="18" spans="1:11" s="16" customFormat="1" ht="62.4">
      <c r="A18" s="19">
        <v>2</v>
      </c>
      <c r="B18" s="43">
        <v>920</v>
      </c>
      <c r="C18" s="47" t="s">
        <v>174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SUMIFS(H19:H1073,$B19:$B1073,$B18,$D19:$D1073,$D19,$E19:$E1073,$E19,$F19:$F1073,$F19)</f>
        <v>16.5</v>
      </c>
      <c r="I18" s="40">
        <f>SUMIFS(I19:I1073,$B19:$B1073,$B18,$D19:$D1073,$D19,$E19:$E1073,$E19,$F19:$F1073,$F19)</f>
        <v>0</v>
      </c>
      <c r="J18" s="40">
        <f>SUMIFS(J19:J1073,$B19:$B1073,$B18,$D19:$D1073,$D19,$E19:$E1073,$E19,$F19:$F1073,$F19)</f>
        <v>16.5</v>
      </c>
      <c r="K18" s="40">
        <f>SUMIFS(K19:K1073,$B19:$B1073,$B18,$D19:$D1073,$D19,$E19:$E1073,$E19,$F19:$F1073,$F19)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78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SUMIFS(H21:H1075,$B21:$B1075,$B20,$D21:$D1075,$D21,$E21:$E1075,$E21,$F21:$F1075,$F21)</f>
        <v>14741.8</v>
      </c>
      <c r="I20" s="40">
        <f>SUMIFS(I21:I1075,$B21:$B1075,$B20,$D21:$D1075,$D21,$E21:$E1075,$E21,$F21:$F1075,$F21)</f>
        <v>0</v>
      </c>
      <c r="J20" s="40">
        <f>SUMIFS(J21:J1075,$B21:$B1075,$B20,$D21:$D1075,$D21,$E21:$E1075,$E21,$F21:$F1075,$F21)</f>
        <v>14741.8</v>
      </c>
      <c r="K20" s="40">
        <f>SUMIFS(K21:K1075,$B21:$B1075,$B20,$D21:$D1075,$D21,$E21:$E1075,$E21,$F21:$F1075,$F21)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14330.5</v>
      </c>
      <c r="I21" s="24"/>
      <c r="J21" s="24">
        <v>14330.5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411.3</v>
      </c>
      <c r="I22" s="24"/>
      <c r="J22" s="24">
        <v>411.3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SUMIFS(H25:H1080,$B25:$B1080,$B25,$D25:$D1080,$D25,$E25:$E1080,$E25)/2</f>
        <v>0</v>
      </c>
      <c r="I24" s="18">
        <f>SUMIFS(I25:I1080,$B25:$B1080,$B25,$D25:$D1080,$D25,$E25:$E1080,$E25)/2</f>
        <v>0</v>
      </c>
      <c r="J24" s="18">
        <f>SUMIFS(J25:J1080,$B25:$B1080,$B25,$D25:$D1080,$D25,$E25:$E1080,$E25)/2</f>
        <v>0</v>
      </c>
      <c r="K24" s="18">
        <f>SUMIFS(K25:K1080,$B25:$B1080,$B25,$D25:$D1080,$D25,$E25:$E1080,$E25)/2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SUMIFS(H26:H1080,$B26:$B1080,$B25,$D26:$D1080,$D26,$E26:$E1080,$E26,$F26:$F1080,$F26)</f>
        <v>0</v>
      </c>
      <c r="I25" s="40">
        <f>SUMIFS(I26:I1080,$B26:$B1080,$B25,$D26:$D1080,$D26,$E26:$E1080,$E26,$F26:$F1080,$F26)</f>
        <v>0</v>
      </c>
      <c r="J25" s="40">
        <f>SUMIFS(J26:J1080,$B26:$B1080,$B25,$D26:$D1080,$D26,$E26:$E1080,$E26,$F26:$F1080,$F26)</f>
        <v>0</v>
      </c>
      <c r="K25" s="40">
        <f>SUMIFS(K26:K1080,$B26:$B1080,$B25,$D26:$D1080,$D26,$E26:$E1080,$E26,$F26:$F1080,$F26)</f>
        <v>0</v>
      </c>
    </row>
    <row r="26" spans="1:11" s="16" customFormat="1" ht="15.6">
      <c r="A26" s="20">
        <v>3</v>
      </c>
      <c r="B26" s="31">
        <v>920</v>
      </c>
      <c r="C26" s="32" t="s">
        <v>131</v>
      </c>
      <c r="D26" s="33" t="s">
        <v>70</v>
      </c>
      <c r="E26" s="33" t="s">
        <v>76</v>
      </c>
      <c r="F26" s="33" t="s">
        <v>111</v>
      </c>
      <c r="G26" s="33" t="s">
        <v>130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155</v>
      </c>
      <c r="D27" s="30" t="s">
        <v>76</v>
      </c>
      <c r="E27" s="30" t="s">
        <v>70</v>
      </c>
      <c r="F27" s="30"/>
      <c r="G27" s="30"/>
      <c r="H27" s="18">
        <f>SUMIFS(H28:H1083,$B28:$B1083,$B28,$D28:$D1083,$D28,$E28:$E1083,$E28)/2</f>
        <v>187.5</v>
      </c>
      <c r="I27" s="18">
        <f>SUMIFS(I28:I1083,$B28:$B1083,$B28,$D28:$D1083,$D28,$E28:$E1083,$E28)/2</f>
        <v>0</v>
      </c>
      <c r="J27" s="18">
        <f>SUMIFS(J28:J1083,$B28:$B1083,$B28,$D28:$D1083,$D28,$E28:$E1083,$E28)/2</f>
        <v>187.5</v>
      </c>
      <c r="K27" s="18">
        <f>SUMIFS(K28:K1083,$B28:$B1083,$B28,$D28:$D1083,$D28,$E28:$E1083,$E28)/2</f>
        <v>0</v>
      </c>
    </row>
    <row r="28" spans="1:11" s="16" customFormat="1" ht="62.4">
      <c r="A28" s="19">
        <v>2</v>
      </c>
      <c r="B28" s="37">
        <v>920</v>
      </c>
      <c r="C28" s="38" t="s">
        <v>153</v>
      </c>
      <c r="D28" s="39" t="s">
        <v>76</v>
      </c>
      <c r="E28" s="39" t="s">
        <v>70</v>
      </c>
      <c r="F28" s="39" t="s">
        <v>152</v>
      </c>
      <c r="G28" s="39" t="s">
        <v>72</v>
      </c>
      <c r="H28" s="40">
        <f>SUMIFS(H29:H1083,$B29:$B1083,$B28,$D29:$D1083,$D29,$E29:$E1083,$E29,$F29:$F1083,$F29)</f>
        <v>187.5</v>
      </c>
      <c r="I28" s="40">
        <f>SUMIFS(I29:I1083,$B29:$B1083,$B28,$D29:$D1083,$D29,$E29:$E1083,$E29,$F29:$F1083,$F29)</f>
        <v>0</v>
      </c>
      <c r="J28" s="40">
        <f>SUMIFS(J29:J1083,$B29:$B1083,$B28,$D29:$D1083,$D29,$E29:$E1083,$E29,$F29:$F1083,$F29)</f>
        <v>187.5</v>
      </c>
      <c r="K28" s="40">
        <f>SUMIFS(K29:K1083,$B29:$B1083,$B28,$D29:$D1083,$D29,$E29:$E1083,$E29,$F29:$F1083,$F29)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156</v>
      </c>
      <c r="D29" s="33" t="s">
        <v>76</v>
      </c>
      <c r="E29" s="33" t="s">
        <v>70</v>
      </c>
      <c r="F29" s="33" t="s">
        <v>152</v>
      </c>
      <c r="G29" s="33" t="s">
        <v>154</v>
      </c>
      <c r="H29" s="24">
        <v>187.5</v>
      </c>
      <c r="I29" s="24"/>
      <c r="J29" s="24">
        <v>187.5</v>
      </c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SUMIFS(H31:H1086,$B31:$B1086,$B31,$D31:$D1086,$D31,$E31:$E1086,$E31)/2</f>
        <v>11900</v>
      </c>
      <c r="I30" s="18">
        <f>SUMIFS(I31:I1086,$B31:$B1086,$B31,$D31:$D1086,$D31,$E31:$E1086,$E31)/2</f>
        <v>839</v>
      </c>
      <c r="J30" s="18">
        <f>SUMIFS(J31:J1086,$B31:$B1086,$B31,$D31:$D1086,$D31,$E31:$E1086,$E31)/2</f>
        <v>11900</v>
      </c>
      <c r="K30" s="18">
        <f>SUMIFS(K31:K1086,$B31:$B1086,$B31,$D31:$D1086,$D31,$E31:$E1086,$E31)/2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SUMIFS(H32:H1086,$B32:$B1086,$B31,$D32:$D1086,$D32,$E32:$E1086,$E32,$F32:$F1086,$F32)</f>
        <v>11900</v>
      </c>
      <c r="I31" s="40">
        <f>SUMIFS(I32:I1086,$B32:$B1086,$B31,$D32:$D1086,$D32,$E32:$E1086,$E32,$F32:$F1086,$F32)</f>
        <v>839</v>
      </c>
      <c r="J31" s="40">
        <f>SUMIFS(J32:J1086,$B32:$B1086,$B31,$D32:$D1086,$D32,$E32:$E1086,$E32,$F32:$F1086,$F32)</f>
        <v>11900</v>
      </c>
      <c r="K31" s="40">
        <f>SUMIFS(K32:K1086,$B32:$B1086,$B31,$D32:$D1086,$D32,$E32:$E1086,$E32,$F32:$F1086,$F32)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11900</v>
      </c>
      <c r="I32" s="24">
        <v>839</v>
      </c>
      <c r="J32" s="24">
        <v>11900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135</v>
      </c>
      <c r="D33" s="30" t="s">
        <v>77</v>
      </c>
      <c r="E33" s="30" t="s">
        <v>79</v>
      </c>
      <c r="F33" s="30"/>
      <c r="G33" s="30"/>
      <c r="H33" s="18">
        <f>SUMIFS(H34:H1089,$B34:$B1089,$B34,$D34:$D1089,$D34,$E34:$E1089,$E34)/2</f>
        <v>26599.1</v>
      </c>
      <c r="I33" s="18">
        <f>SUMIFS(I34:I1089,$B34:$B1089,$B34,$D34:$D1089,$D34,$E34:$E1089,$E34)/2</f>
        <v>0</v>
      </c>
      <c r="J33" s="18">
        <f>SUMIFS(J34:J1089,$B34:$B1089,$B34,$D34:$D1089,$D34,$E34:$E1089,$E34)/2</f>
        <v>30229.200000000001</v>
      </c>
      <c r="K33" s="18">
        <f>SUMIFS(K34:K1089,$B34:$B1089,$B34,$D34:$D1089,$D34,$E34:$E1089,$E34)/2</f>
        <v>0</v>
      </c>
    </row>
    <row r="34" spans="1:11" s="16" customFormat="1" ht="46.8">
      <c r="A34" s="19">
        <v>2</v>
      </c>
      <c r="B34" s="37">
        <v>920</v>
      </c>
      <c r="C34" s="38" t="s">
        <v>162</v>
      </c>
      <c r="D34" s="39" t="s">
        <v>77</v>
      </c>
      <c r="E34" s="39" t="s">
        <v>79</v>
      </c>
      <c r="F34" s="39" t="s">
        <v>157</v>
      </c>
      <c r="G34" s="39" t="s">
        <v>72</v>
      </c>
      <c r="H34" s="40">
        <f>SUMIFS(H35:H1089,$B35:$B1089,$B34,$D35:$D1089,$D35,$E35:$E1089,$E35,$F35:$F1089,$F35)</f>
        <v>2000</v>
      </c>
      <c r="I34" s="40">
        <f>SUMIFS(I35:I1089,$B35:$B1089,$B34,$D35:$D1089,$D35,$E35:$E1089,$E35,$F35:$F1089,$F35)</f>
        <v>0</v>
      </c>
      <c r="J34" s="40">
        <f>SUMIFS(J35:J1089,$B35:$B1089,$B34,$D35:$D1089,$D35,$E35:$E1089,$E35,$F35:$F1089,$F35)</f>
        <v>2000</v>
      </c>
      <c r="K34" s="40">
        <f>SUMIFS(K35:K1089,$B35:$B1089,$B34,$D35:$D1089,$D35,$E35:$E1089,$E35,$F35:$F1089,$F35)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157</v>
      </c>
      <c r="G35" s="33" t="s">
        <v>80</v>
      </c>
      <c r="H35" s="24">
        <v>2000</v>
      </c>
      <c r="I35" s="24"/>
      <c r="J35" s="24">
        <v>2000</v>
      </c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SUMIFS(H37:H1091,$B37:$B1091,$B36,$D37:$D1091,$D37,$E37:$E1091,$E37,$F37:$F1091,$F37)</f>
        <v>24599.1</v>
      </c>
      <c r="I36" s="40">
        <f>SUMIFS(I37:I1091,$B37:$B1091,$B36,$D37:$D1091,$D37,$E37:$E1091,$E37,$F37:$F1091,$F37)</f>
        <v>0</v>
      </c>
      <c r="J36" s="40">
        <f>SUMIFS(J37:J1091,$B37:$B1091,$B36,$D37:$D1091,$D37,$E37:$E1091,$E37,$F37:$F1091,$F37)</f>
        <v>28229.200000000001</v>
      </c>
      <c r="K36" s="40">
        <f>SUMIFS(K37:K1091,$B37:$B1091,$B36,$D37:$D1091,$D37,$E37:$E1091,$E37,$F37:$F1091,$F37)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24599.1</v>
      </c>
      <c r="I37" s="24"/>
      <c r="J37" s="24">
        <v>28229.200000000001</v>
      </c>
      <c r="K37" s="24"/>
    </row>
    <row r="38" spans="1:11" s="16" customFormat="1" ht="46.8">
      <c r="A38" s="14">
        <v>0</v>
      </c>
      <c r="B38" s="26">
        <v>933</v>
      </c>
      <c r="C38" s="27" t="s">
        <v>145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SUMIFS(H39:H1100,$B39:$B1100,$B39)/3</f>
        <v>794.90000000000009</v>
      </c>
      <c r="I38" s="15">
        <f>SUMIFS(I39:I1100,$B39:$B1100,$B39)/3</f>
        <v>0</v>
      </c>
      <c r="J38" s="15">
        <f>SUMIFS(J39:J1100,$B39:$B1100,$B39)/3</f>
        <v>775.40000000000009</v>
      </c>
      <c r="K38" s="15">
        <f>SUMIFS(K39:K1100,$B39:$B1100,$B39)/3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SUMIFS(H40:H1095,$B40:$B1095,$B40,$D40:$D1095,$D40,$E40:$E1095,$E40)/2</f>
        <v>794.9</v>
      </c>
      <c r="I39" s="18">
        <f>SUMIFS(I40:I1095,$B40:$B1095,$B40,$D40:$D1095,$D40,$E40:$E1095,$E40)/2</f>
        <v>0</v>
      </c>
      <c r="J39" s="18">
        <f>SUMIFS(J40:J1095,$B40:$B1095,$B40,$D40:$D1095,$D40,$E40:$E1095,$E40)/2</f>
        <v>775.4</v>
      </c>
      <c r="K39" s="18">
        <f>SUMIFS(K40:K1095,$B40:$B1095,$B40,$D40:$D1095,$D40,$E40:$E1095,$E40)/2</f>
        <v>0</v>
      </c>
    </row>
    <row r="40" spans="1:11" s="16" customFormat="1" ht="78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SUMIFS(H41:H1095,$B41:$B1095,$B40,$D41:$D1095,$D41,$E41:$E1095,$E41,$F41:$F1095,$F41)</f>
        <v>794.90000000000009</v>
      </c>
      <c r="I40" s="40">
        <f>SUMIFS(I41:I1095,$B41:$B1095,$B40,$D41:$D1095,$D41,$E41:$E1095,$E41,$F41:$F1095,$F41)</f>
        <v>0</v>
      </c>
      <c r="J40" s="40">
        <f>SUMIFS(J41:J1095,$B41:$B1095,$B40,$D41:$D1095,$D41,$E41:$E1095,$E41,$F41:$F1095,$F41)</f>
        <v>775.4</v>
      </c>
      <c r="K40" s="40">
        <f>SUMIFS(K41:K1095,$B41:$B1095,$B40,$D41:$D1095,$D41,$E41:$E1095,$E41,$F41:$F1095,$F41)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649.6</v>
      </c>
      <c r="I41" s="24"/>
      <c r="J41" s="24">
        <v>649.6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145.30000000000001</v>
      </c>
      <c r="I42" s="24"/>
      <c r="J42" s="24">
        <v>125.8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46.8">
      <c r="A45" s="14">
        <v>0</v>
      </c>
      <c r="B45" s="26">
        <v>934</v>
      </c>
      <c r="C45" s="27" t="s">
        <v>180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SUMIFS(H46:H1107,$B46:$B1107,$B46)/3</f>
        <v>2653.9000000000005</v>
      </c>
      <c r="I45" s="15">
        <f>SUMIFS(I46:I1107,$B46:$B1107,$B46)/3</f>
        <v>0</v>
      </c>
      <c r="J45" s="15">
        <f>SUMIFS(J46:J1107,$B46:$B1107,$B46)/3</f>
        <v>2653.9000000000005</v>
      </c>
      <c r="K45" s="15">
        <f>SUMIFS(K46:K1107,$B46:$B1107,$B46)/3</f>
        <v>0</v>
      </c>
    </row>
    <row r="46" spans="1:11" s="16" customFormat="1" ht="62.4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SUMIFS(H47:H1102,$B47:$B1102,$B47,$D47:$D1102,$D47,$E47:$E1102,$E47)/2</f>
        <v>2653.9000000000005</v>
      </c>
      <c r="I46" s="18">
        <f>SUMIFS(I47:I1102,$B47:$B1102,$B47,$D47:$D1102,$D47,$E47:$E1102,$E47)/2</f>
        <v>0</v>
      </c>
      <c r="J46" s="18">
        <f>SUMIFS(J47:J1102,$B47:$B1102,$B47,$D47:$D1102,$D47,$E47:$E1102,$E47)/2</f>
        <v>2653.9000000000005</v>
      </c>
      <c r="K46" s="18">
        <f>SUMIFS(K47:K1102,$B47:$B1102,$B47,$D47:$D1102,$D47,$E47:$E1102,$E47)/2</f>
        <v>0</v>
      </c>
    </row>
    <row r="47" spans="1:11" s="16" customFormat="1" ht="62.4">
      <c r="A47" s="19">
        <v>2</v>
      </c>
      <c r="B47" s="37">
        <v>934</v>
      </c>
      <c r="C47" s="47" t="s">
        <v>173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SUMIFS(H48:H1102,$B48:$B1102,$B47,$D48:$D1102,$D48,$E48:$E1102,$E48,$F48:$F1102,$F48)</f>
        <v>0</v>
      </c>
      <c r="I47" s="40">
        <f>SUMIFS(I48:I1102,$B48:$B1102,$B47,$D48:$D1102,$D48,$E48:$E1102,$E48,$F48:$F1102,$F48)</f>
        <v>0</v>
      </c>
      <c r="J47" s="40">
        <f>SUMIFS(J48:J1102,$B48:$B1102,$B47,$D48:$D1102,$D48,$E48:$E1102,$E48,$F48:$F1102,$F48)</f>
        <v>0</v>
      </c>
      <c r="K47" s="40">
        <f>SUMIFS(K48:K1102,$B48:$B1102,$B47,$D48:$D1102,$D48,$E48:$E1102,$E48,$F48:$F1102,$F48)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174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SUMIFS(H50:H1104,$B50:$B1104,$B49,$D50:$D1104,$D50,$E50:$E1104,$E50,$F50:$F1104,$F50)</f>
        <v>3.5</v>
      </c>
      <c r="I49" s="40">
        <f>SUMIFS(I50:I1104,$B50:$B1104,$B49,$D50:$D1104,$D50,$E50:$E1104,$E50,$F50:$F1104,$F50)</f>
        <v>0</v>
      </c>
      <c r="J49" s="40">
        <f>SUMIFS(J50:J1104,$B50:$B1104,$B49,$D50:$D1104,$D50,$E50:$E1104,$E50,$F50:$F1104,$F50)</f>
        <v>3.5</v>
      </c>
      <c r="K49" s="40">
        <f>SUMIFS(K50:K1104,$B50:$B1104,$B49,$D50:$D1104,$D50,$E50:$E1104,$E50,$F50:$F1104,$F50)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78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SUMIFS(H52:H1106,$B52:$B1106,$B51,$D52:$D1106,$D52,$E52:$E1106,$E52,$F52:$F1106,$F52)</f>
        <v>2650.4</v>
      </c>
      <c r="I51" s="40">
        <f>SUMIFS(I52:I1106,$B52:$B1106,$B51,$D52:$D1106,$D52,$E52:$E1106,$E52,$F52:$F1106,$F52)</f>
        <v>0</v>
      </c>
      <c r="J51" s="40">
        <f>SUMIFS(J52:J1106,$B52:$B1106,$B51,$D52:$D1106,$D52,$E52:$E1106,$E52,$F52:$F1106,$F52)</f>
        <v>2650.4</v>
      </c>
      <c r="K51" s="40">
        <f>SUMIFS(K52:K1106,$B52:$B1106,$B51,$D52:$D1106,$D52,$E52:$E1106,$E52,$F52:$F1106,$F52)</f>
        <v>0</v>
      </c>
    </row>
    <row r="52" spans="1:11" s="16" customFormat="1" ht="46.8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2597.3000000000002</v>
      </c>
      <c r="I52" s="24"/>
      <c r="J52" s="24">
        <v>2597.3000000000002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53.1</v>
      </c>
      <c r="I53" s="24"/>
      <c r="J53" s="24">
        <v>53.1</v>
      </c>
      <c r="K53" s="24"/>
    </row>
    <row r="54" spans="1:11" s="16" customFormat="1" ht="78">
      <c r="A54" s="14">
        <v>0</v>
      </c>
      <c r="B54" s="26">
        <v>935</v>
      </c>
      <c r="C54" s="27" t="s">
        <v>144</v>
      </c>
      <c r="D54" s="34" t="s">
        <v>72</v>
      </c>
      <c r="E54" s="34" t="s">
        <v>72</v>
      </c>
      <c r="F54" s="34" t="s">
        <v>7</v>
      </c>
      <c r="G54" s="34" t="s">
        <v>72</v>
      </c>
      <c r="H54" s="15">
        <f>SUMIFS(H55:H1116,$B55:$B1116,$B55)/3</f>
        <v>7260.4999999999991</v>
      </c>
      <c r="I54" s="15">
        <f>SUMIFS(I55:I1116,$B55:$B1116,$B55)/3</f>
        <v>0</v>
      </c>
      <c r="J54" s="15">
        <f>SUMIFS(J55:J1116,$B55:$B1116,$B55)/3</f>
        <v>7260.4999999999991</v>
      </c>
      <c r="K54" s="15">
        <f>SUMIFS(K55:K1116,$B55:$B1116,$B55)/3</f>
        <v>0</v>
      </c>
    </row>
    <row r="55" spans="1:11" s="16" customFormat="1" ht="46.8">
      <c r="A55" s="17">
        <v>1</v>
      </c>
      <c r="B55" s="28">
        <v>935</v>
      </c>
      <c r="C55" s="29" t="s">
        <v>36</v>
      </c>
      <c r="D55" s="30" t="s">
        <v>79</v>
      </c>
      <c r="E55" s="30" t="s">
        <v>77</v>
      </c>
      <c r="F55" s="30"/>
      <c r="G55" s="30"/>
      <c r="H55" s="18">
        <f>SUMIFS(H56:H1111,$B56:$B1111,$B56,$D56:$D1111,$D56,$E56:$E1111,$E56)/2</f>
        <v>80</v>
      </c>
      <c r="I55" s="18">
        <f>SUMIFS(I56:I1111,$B56:$B1111,$B56,$D56:$D1111,$D56,$E56:$E1111,$E56)/2</f>
        <v>0</v>
      </c>
      <c r="J55" s="18">
        <f>SUMIFS(J56:J1111,$B56:$B1111,$B56,$D56:$D1111,$D56,$E56:$E1111,$E56)/2</f>
        <v>80</v>
      </c>
      <c r="K55" s="18">
        <f>SUMIFS(K56:K1111,$B56:$B1111,$B56,$D56:$D1111,$D56,$E56:$E1111,$E56)/2</f>
        <v>0</v>
      </c>
    </row>
    <row r="56" spans="1:11" s="16" customFormat="1" ht="78">
      <c r="A56" s="19">
        <v>2</v>
      </c>
      <c r="B56" s="37">
        <v>935</v>
      </c>
      <c r="C56" s="38" t="s">
        <v>190</v>
      </c>
      <c r="D56" s="39" t="s">
        <v>79</v>
      </c>
      <c r="E56" s="39" t="s">
        <v>77</v>
      </c>
      <c r="F56" s="39" t="s">
        <v>53</v>
      </c>
      <c r="G56" s="39"/>
      <c r="H56" s="40">
        <f>SUMIFS(H57:H1111,$B57:$B1111,$B56,$D57:$D1111,$D57,$E57:$E1111,$E57,$F57:$F1111,$F57)</f>
        <v>80</v>
      </c>
      <c r="I56" s="40">
        <f>SUMIFS(I57:I1111,$B57:$B1111,$B56,$D57:$D1111,$D57,$E57:$E1111,$E57,$F57:$F1111,$F57)</f>
        <v>0</v>
      </c>
      <c r="J56" s="40">
        <f>SUMIFS(J57:J1111,$B57:$B1111,$B56,$D57:$D1111,$D57,$E57:$E1111,$E57,$F57:$F1111,$F57)</f>
        <v>80</v>
      </c>
      <c r="K56" s="40">
        <f>SUMIFS(K57:K1111,$B57:$B1111,$B56,$D57:$D1111,$D57,$E57:$E1111,$E57,$F57:$F1111,$F57)</f>
        <v>0</v>
      </c>
    </row>
    <row r="57" spans="1:11" s="16" customFormat="1" ht="15.6">
      <c r="A57" s="20">
        <v>3</v>
      </c>
      <c r="B57" s="31">
        <v>935</v>
      </c>
      <c r="C57" s="32" t="s">
        <v>46</v>
      </c>
      <c r="D57" s="33" t="s">
        <v>79</v>
      </c>
      <c r="E57" s="33" t="s">
        <v>77</v>
      </c>
      <c r="F57" s="33" t="s">
        <v>53</v>
      </c>
      <c r="G57" s="33" t="s">
        <v>92</v>
      </c>
      <c r="H57" s="24">
        <v>80</v>
      </c>
      <c r="I57" s="24"/>
      <c r="J57" s="24">
        <v>80</v>
      </c>
      <c r="K57" s="24"/>
    </row>
    <row r="58" spans="1:11" s="16" customFormat="1" ht="15.6">
      <c r="A58" s="17">
        <v>1</v>
      </c>
      <c r="B58" s="28">
        <v>935</v>
      </c>
      <c r="C58" s="29" t="s">
        <v>133</v>
      </c>
      <c r="D58" s="30" t="s">
        <v>82</v>
      </c>
      <c r="E58" s="30" t="s">
        <v>82</v>
      </c>
      <c r="F58" s="30" t="s">
        <v>7</v>
      </c>
      <c r="G58" s="30" t="s">
        <v>72</v>
      </c>
      <c r="H58" s="18">
        <f>SUMIFS(H59:H1114,$B59:$B1114,$B59,$D59:$D1114,$D59,$E59:$E1114,$E59)/2</f>
        <v>888.2</v>
      </c>
      <c r="I58" s="18">
        <f>SUMIFS(I59:I1114,$B59:$B1114,$B59,$D59:$D1114,$D59,$E59:$E1114,$E59)/2</f>
        <v>0</v>
      </c>
      <c r="J58" s="18">
        <f>SUMIFS(J59:J1114,$B59:$B1114,$B59,$D59:$D1114,$D59,$E59:$E1114,$E59)/2</f>
        <v>888.2</v>
      </c>
      <c r="K58" s="18">
        <f>SUMIFS(K59:K1114,$B59:$B1114,$B59,$D59:$D1114,$D59,$E59:$E1114,$E59)/2</f>
        <v>0</v>
      </c>
    </row>
    <row r="59" spans="1:11" s="16" customFormat="1" ht="31.2">
      <c r="A59" s="19">
        <v>2</v>
      </c>
      <c r="B59" s="37">
        <v>935</v>
      </c>
      <c r="C59" s="38" t="s">
        <v>158</v>
      </c>
      <c r="D59" s="39" t="s">
        <v>82</v>
      </c>
      <c r="E59" s="39" t="s">
        <v>82</v>
      </c>
      <c r="F59" s="39" t="s">
        <v>22</v>
      </c>
      <c r="G59" s="39"/>
      <c r="H59" s="40">
        <f>SUMIFS(H60:H1114,$B60:$B1114,$B59,$D60:$D1114,$D60,$E60:$E1114,$E60,$F60:$F1114,$F60)</f>
        <v>688.2</v>
      </c>
      <c r="I59" s="40">
        <f>SUMIFS(I60:I1114,$B60:$B1114,$B59,$D60:$D1114,$D60,$E60:$E1114,$E60,$F60:$F1114,$F60)</f>
        <v>0</v>
      </c>
      <c r="J59" s="40">
        <f>SUMIFS(J60:J1114,$B60:$B1114,$B59,$D60:$D1114,$D60,$E60:$E1114,$E60,$F60:$F1114,$F60)</f>
        <v>688.2</v>
      </c>
      <c r="K59" s="40">
        <f>SUMIFS(K60:K1114,$B60:$B1114,$B59,$D60:$D1114,$D60,$E60:$E1114,$E60,$F60:$F1114,$F60)</f>
        <v>0</v>
      </c>
    </row>
    <row r="60" spans="1:11" s="16" customFormat="1" ht="15.6">
      <c r="A60" s="20">
        <v>3</v>
      </c>
      <c r="B60" s="31">
        <v>935</v>
      </c>
      <c r="C60" s="32" t="s">
        <v>46</v>
      </c>
      <c r="D60" s="33" t="s">
        <v>82</v>
      </c>
      <c r="E60" s="33" t="s">
        <v>82</v>
      </c>
      <c r="F60" s="33" t="s">
        <v>22</v>
      </c>
      <c r="G60" s="33" t="s">
        <v>92</v>
      </c>
      <c r="H60" s="24">
        <v>688.2</v>
      </c>
      <c r="I60" s="24"/>
      <c r="J60" s="24">
        <v>688.2</v>
      </c>
      <c r="K60" s="24"/>
    </row>
    <row r="61" spans="1:11" s="16" customFormat="1" ht="46.8">
      <c r="A61" s="19">
        <v>2</v>
      </c>
      <c r="B61" s="37">
        <v>935</v>
      </c>
      <c r="C61" s="42" t="s">
        <v>199</v>
      </c>
      <c r="D61" s="39" t="s">
        <v>82</v>
      </c>
      <c r="E61" s="39" t="s">
        <v>82</v>
      </c>
      <c r="F61" s="39" t="s">
        <v>64</v>
      </c>
      <c r="G61" s="39"/>
      <c r="H61" s="40">
        <f>SUMIFS(H62:H1116,$B62:$B1116,$B61,$D62:$D1116,$D62,$E62:$E1116,$E62,$F62:$F1116,$F62)</f>
        <v>200</v>
      </c>
      <c r="I61" s="40">
        <f>SUMIFS(I62:I1116,$B62:$B1116,$B61,$D62:$D1116,$D62,$E62:$E1116,$E62,$F62:$F1116,$F62)</f>
        <v>0</v>
      </c>
      <c r="J61" s="40">
        <f>SUMIFS(J62:J1116,$B62:$B1116,$B61,$D62:$D1116,$D62,$E62:$E1116,$E62,$F62:$F1116,$F62)</f>
        <v>200</v>
      </c>
      <c r="K61" s="40">
        <f>SUMIFS(K62:K1116,$B62:$B1116,$B61,$D62:$D1116,$D62,$E62:$E1116,$E62,$F62:$F1116,$F62)</f>
        <v>0</v>
      </c>
    </row>
    <row r="62" spans="1:11" s="16" customFormat="1" ht="15.6">
      <c r="A62" s="20">
        <v>3</v>
      </c>
      <c r="B62" s="31">
        <v>935</v>
      </c>
      <c r="C62" s="32" t="s">
        <v>46</v>
      </c>
      <c r="D62" s="33" t="s">
        <v>82</v>
      </c>
      <c r="E62" s="33" t="s">
        <v>82</v>
      </c>
      <c r="F62" s="33" t="s">
        <v>64</v>
      </c>
      <c r="G62" s="33" t="s">
        <v>92</v>
      </c>
      <c r="H62" s="24">
        <v>200</v>
      </c>
      <c r="I62" s="24"/>
      <c r="J62" s="24">
        <v>200</v>
      </c>
      <c r="K62" s="24"/>
    </row>
    <row r="63" spans="1:11" s="16" customFormat="1" ht="15.6">
      <c r="A63" s="17">
        <v>1</v>
      </c>
      <c r="B63" s="28">
        <v>935</v>
      </c>
      <c r="C63" s="29" t="s">
        <v>24</v>
      </c>
      <c r="D63" s="30" t="s">
        <v>84</v>
      </c>
      <c r="E63" s="30" t="s">
        <v>70</v>
      </c>
      <c r="F63" s="30" t="s">
        <v>7</v>
      </c>
      <c r="G63" s="30" t="s">
        <v>72</v>
      </c>
      <c r="H63" s="18">
        <f>SUMIFS(H64:H1119,$B64:$B1119,$B64,$D64:$D1119,$D64,$E64:$E1119,$E64)/2</f>
        <v>5314.2</v>
      </c>
      <c r="I63" s="18">
        <f>SUMIFS(I64:I1119,$B64:$B1119,$B64,$D64:$D1119,$D64,$E64:$E1119,$E64)/2</f>
        <v>0</v>
      </c>
      <c r="J63" s="18">
        <f>SUMIFS(J64:J1119,$B64:$B1119,$B64,$D64:$D1119,$D64,$E64:$E1119,$E64)/2</f>
        <v>5314.2</v>
      </c>
      <c r="K63" s="18">
        <f>SUMIFS(K64:K1119,$B64:$B1119,$B64,$D64:$D1119,$D64,$E64:$E1119,$E64)/2</f>
        <v>0</v>
      </c>
    </row>
    <row r="64" spans="1:11" s="16" customFormat="1" ht="39" customHeight="1">
      <c r="A64" s="19">
        <v>2</v>
      </c>
      <c r="B64" s="37">
        <v>935</v>
      </c>
      <c r="C64" s="38" t="s">
        <v>200</v>
      </c>
      <c r="D64" s="39" t="s">
        <v>84</v>
      </c>
      <c r="E64" s="39" t="s">
        <v>70</v>
      </c>
      <c r="F64" s="39" t="s">
        <v>25</v>
      </c>
      <c r="G64" s="39"/>
      <c r="H64" s="40">
        <f>SUMIFS(H65:H1119,$B65:$B1119,$B64,$D65:$D1119,$D65,$E65:$E1119,$E65,$F65:$F1119,$F65)</f>
        <v>4009.9999999999995</v>
      </c>
      <c r="I64" s="40">
        <f>SUMIFS(I65:I1119,$B65:$B1119,$B64,$D65:$D1119,$D65,$E65:$E1119,$E65,$F65:$F1119,$F65)</f>
        <v>0</v>
      </c>
      <c r="J64" s="40">
        <f>SUMIFS(J65:J1119,$B65:$B1119,$B64,$D65:$D1119,$D65,$E65:$E1119,$E65,$F65:$F1119,$F65)</f>
        <v>4009.9999999999995</v>
      </c>
      <c r="K64" s="40">
        <f>SUMIFS(K65:K1119,$B65:$B1119,$B64,$D65:$D1119,$D65,$E65:$E1119,$E65,$F65:$F1119,$F65)</f>
        <v>0</v>
      </c>
    </row>
    <row r="65" spans="1:11" s="16" customFormat="1" ht="31.2">
      <c r="A65" s="20">
        <v>3</v>
      </c>
      <c r="B65" s="31">
        <v>935</v>
      </c>
      <c r="C65" s="32" t="s">
        <v>23</v>
      </c>
      <c r="D65" s="33" t="s">
        <v>84</v>
      </c>
      <c r="E65" s="33" t="s">
        <v>70</v>
      </c>
      <c r="F65" s="33" t="s">
        <v>25</v>
      </c>
      <c r="G65" s="33" t="s">
        <v>83</v>
      </c>
      <c r="H65" s="24">
        <v>3643.6</v>
      </c>
      <c r="I65" s="24"/>
      <c r="J65" s="24">
        <v>3643.6</v>
      </c>
      <c r="K65" s="24"/>
    </row>
    <row r="66" spans="1:11" s="16" customFormat="1" ht="46.8">
      <c r="A66" s="20">
        <v>3</v>
      </c>
      <c r="B66" s="31">
        <v>935</v>
      </c>
      <c r="C66" s="32" t="s">
        <v>12</v>
      </c>
      <c r="D66" s="33" t="s">
        <v>84</v>
      </c>
      <c r="E66" s="33" t="s">
        <v>70</v>
      </c>
      <c r="F66" s="33" t="s">
        <v>25</v>
      </c>
      <c r="G66" s="33" t="s">
        <v>74</v>
      </c>
      <c r="H66" s="24">
        <v>364.7</v>
      </c>
      <c r="I66" s="24"/>
      <c r="J66" s="24">
        <v>364.7</v>
      </c>
      <c r="K66" s="24"/>
    </row>
    <row r="67" spans="1:11" s="16" customFormat="1" ht="15.6">
      <c r="A67" s="20">
        <v>3</v>
      </c>
      <c r="B67" s="31">
        <v>935</v>
      </c>
      <c r="C67" s="32" t="s">
        <v>168</v>
      </c>
      <c r="D67" s="33" t="s">
        <v>84</v>
      </c>
      <c r="E67" s="33" t="s">
        <v>70</v>
      </c>
      <c r="F67" s="33" t="s">
        <v>25</v>
      </c>
      <c r="G67" s="33" t="s">
        <v>167</v>
      </c>
      <c r="H67" s="24"/>
      <c r="I67" s="24"/>
      <c r="J67" s="24"/>
      <c r="K67" s="24"/>
    </row>
    <row r="68" spans="1:11" s="16" customFormat="1" ht="15.6">
      <c r="A68" s="20">
        <v>3</v>
      </c>
      <c r="B68" s="31">
        <v>935</v>
      </c>
      <c r="C68" s="32" t="s">
        <v>13</v>
      </c>
      <c r="D68" s="33" t="s">
        <v>84</v>
      </c>
      <c r="E68" s="33" t="s">
        <v>70</v>
      </c>
      <c r="F68" s="33" t="s">
        <v>25</v>
      </c>
      <c r="G68" s="33" t="s">
        <v>75</v>
      </c>
      <c r="H68" s="24">
        <v>1.7</v>
      </c>
      <c r="I68" s="24"/>
      <c r="J68" s="24">
        <v>1.7</v>
      </c>
      <c r="K68" s="24"/>
    </row>
    <row r="69" spans="1:11" s="16" customFormat="1" ht="46.8">
      <c r="A69" s="19">
        <v>2</v>
      </c>
      <c r="B69" s="37">
        <v>935</v>
      </c>
      <c r="C69" s="38" t="s">
        <v>201</v>
      </c>
      <c r="D69" s="39" t="s">
        <v>84</v>
      </c>
      <c r="E69" s="39" t="s">
        <v>70</v>
      </c>
      <c r="F69" s="39" t="s">
        <v>26</v>
      </c>
      <c r="G69" s="39"/>
      <c r="H69" s="40">
        <f>SUMIFS(H70:H1124,$B70:$B1124,$B69,$D70:$D1124,$D70,$E70:$E1124,$E70,$F70:$F1124,$F70)</f>
        <v>1304.2</v>
      </c>
      <c r="I69" s="40">
        <f>SUMIFS(I70:I1124,$B70:$B1124,$B69,$D70:$D1124,$D70,$E70:$E1124,$E70,$F70:$F1124,$F70)</f>
        <v>0</v>
      </c>
      <c r="J69" s="40">
        <f>SUMIFS(J70:J1124,$B70:$B1124,$B69,$D70:$D1124,$D70,$E70:$E1124,$E70,$F70:$F1124,$F70)</f>
        <v>1304.2</v>
      </c>
      <c r="K69" s="40">
        <f>SUMIFS(K70:K1124,$B70:$B1124,$B69,$D70:$D1124,$D70,$E70:$E1124,$E70,$F70:$F1124,$F70)</f>
        <v>0</v>
      </c>
    </row>
    <row r="70" spans="1:11" s="16" customFormat="1" ht="31.2">
      <c r="A70" s="20">
        <v>3</v>
      </c>
      <c r="B70" s="31">
        <v>935</v>
      </c>
      <c r="C70" s="32" t="s">
        <v>23</v>
      </c>
      <c r="D70" s="33" t="s">
        <v>84</v>
      </c>
      <c r="E70" s="33" t="s">
        <v>70</v>
      </c>
      <c r="F70" s="33" t="s">
        <v>26</v>
      </c>
      <c r="G70" s="33" t="s">
        <v>83</v>
      </c>
      <c r="H70" s="24">
        <v>1157.7</v>
      </c>
      <c r="I70" s="24"/>
      <c r="J70" s="24">
        <v>1157.7</v>
      </c>
      <c r="K70" s="24"/>
    </row>
    <row r="71" spans="1:11" s="16" customFormat="1" ht="46.8">
      <c r="A71" s="20">
        <v>3</v>
      </c>
      <c r="B71" s="31">
        <v>935</v>
      </c>
      <c r="C71" s="32" t="s">
        <v>12</v>
      </c>
      <c r="D71" s="33" t="s">
        <v>84</v>
      </c>
      <c r="E71" s="33" t="s">
        <v>70</v>
      </c>
      <c r="F71" s="33" t="s">
        <v>26</v>
      </c>
      <c r="G71" s="33" t="s">
        <v>74</v>
      </c>
      <c r="H71" s="24">
        <v>146.5</v>
      </c>
      <c r="I71" s="24">
        <v>0</v>
      </c>
      <c r="J71" s="24">
        <v>146.5</v>
      </c>
      <c r="K71" s="24">
        <v>0</v>
      </c>
    </row>
    <row r="72" spans="1:11" s="16" customFormat="1" ht="66" customHeight="1">
      <c r="A72" s="19">
        <v>2</v>
      </c>
      <c r="B72" s="37">
        <v>935</v>
      </c>
      <c r="C72" s="38" t="s">
        <v>124</v>
      </c>
      <c r="D72" s="39" t="s">
        <v>84</v>
      </c>
      <c r="E72" s="39" t="s">
        <v>70</v>
      </c>
      <c r="F72" s="39" t="s">
        <v>125</v>
      </c>
      <c r="G72" s="39"/>
      <c r="H72" s="40">
        <f>SUMIFS(H73:H1127,$B73:$B1127,$B72,$D73:$D1127,$D73,$E73:$E1127,$E73,$F73:$F1127,$F73)</f>
        <v>0</v>
      </c>
      <c r="I72" s="40">
        <f>SUMIFS(I73:I1127,$B73:$B1127,$B72,$D73:$D1127,$D73,$E73:$E1127,$E73,$F73:$F1127,$F73)</f>
        <v>0</v>
      </c>
      <c r="J72" s="40">
        <f>SUMIFS(J73:J1127,$B73:$B1127,$B72,$D73:$D1127,$D73,$E73:$E1127,$E73,$F73:$F1127,$F73)</f>
        <v>0</v>
      </c>
      <c r="K72" s="40">
        <f>SUMIFS(K73:K1127,$B73:$B1127,$B72,$D73:$D1127,$D73,$E73:$E1127,$E73,$F73:$F1127,$F73)</f>
        <v>0</v>
      </c>
    </row>
    <row r="73" spans="1:11" s="16" customFormat="1" ht="46.8">
      <c r="A73" s="20">
        <v>3</v>
      </c>
      <c r="B73" s="31">
        <v>935</v>
      </c>
      <c r="C73" s="32" t="s">
        <v>12</v>
      </c>
      <c r="D73" s="33" t="s">
        <v>84</v>
      </c>
      <c r="E73" s="33" t="s">
        <v>70</v>
      </c>
      <c r="F73" s="33" t="s">
        <v>125</v>
      </c>
      <c r="G73" s="33" t="s">
        <v>74</v>
      </c>
      <c r="H73" s="24">
        <v>0</v>
      </c>
      <c r="I73" s="24"/>
      <c r="J73" s="24">
        <v>0</v>
      </c>
      <c r="K73" s="24"/>
    </row>
    <row r="74" spans="1:11" s="16" customFormat="1" ht="68.400000000000006" customHeight="1">
      <c r="A74" s="19">
        <v>2</v>
      </c>
      <c r="B74" s="37">
        <v>935</v>
      </c>
      <c r="C74" s="38" t="s">
        <v>166</v>
      </c>
      <c r="D74" s="39" t="s">
        <v>84</v>
      </c>
      <c r="E74" s="39" t="s">
        <v>70</v>
      </c>
      <c r="F74" s="39" t="s">
        <v>165</v>
      </c>
      <c r="G74" s="39"/>
      <c r="H74" s="40">
        <f>SUMIFS(H75:H1129,$B75:$B1129,$B74,$D75:$D1129,$D75,$E75:$E1129,$E75,$F75:$F1129,$F75)</f>
        <v>0</v>
      </c>
      <c r="I74" s="40">
        <f>SUMIFS(I75:I1129,$B75:$B1129,$B74,$D75:$D1129,$D75,$E75:$E1129,$E75,$F75:$F1129,$F75)</f>
        <v>0</v>
      </c>
      <c r="J74" s="40">
        <f>SUMIFS(J75:J1129,$B75:$B1129,$B74,$D75:$D1129,$D75,$E75:$E1129,$E75,$F75:$F1129,$F75)</f>
        <v>0</v>
      </c>
      <c r="K74" s="40">
        <f>SUMIFS(K75:K1129,$B75:$B1129,$B74,$D75:$D1129,$D75,$E75:$E1129,$E75,$F75:$F1129,$F75)</f>
        <v>0</v>
      </c>
    </row>
    <row r="75" spans="1:11" s="16" customFormat="1" ht="46.8">
      <c r="A75" s="20">
        <v>3</v>
      </c>
      <c r="B75" s="31">
        <v>935</v>
      </c>
      <c r="C75" s="32" t="s">
        <v>12</v>
      </c>
      <c r="D75" s="33" t="s">
        <v>84</v>
      </c>
      <c r="E75" s="33" t="s">
        <v>70</v>
      </c>
      <c r="F75" s="33" t="s">
        <v>165</v>
      </c>
      <c r="G75" s="33" t="s">
        <v>74</v>
      </c>
      <c r="H75" s="24">
        <v>0</v>
      </c>
      <c r="I75" s="24"/>
      <c r="J75" s="24">
        <v>0</v>
      </c>
      <c r="K75" s="24"/>
    </row>
    <row r="76" spans="1:11" s="16" customFormat="1" ht="31.2">
      <c r="A76" s="17">
        <v>1</v>
      </c>
      <c r="B76" s="28">
        <v>935</v>
      </c>
      <c r="C76" s="29" t="s">
        <v>27</v>
      </c>
      <c r="D76" s="30" t="s">
        <v>85</v>
      </c>
      <c r="E76" s="30" t="s">
        <v>71</v>
      </c>
      <c r="F76" s="30"/>
      <c r="G76" s="30"/>
      <c r="H76" s="18">
        <f>SUMIFS(H77:H1132,$B77:$B1132,$B77,$D77:$D1132,$D77,$E77:$E1132,$E77)/2</f>
        <v>384</v>
      </c>
      <c r="I76" s="18">
        <f>SUMIFS(I77:I1132,$B77:$B1132,$B77,$D77:$D1132,$D77,$E77:$E1132,$E77)/2</f>
        <v>0</v>
      </c>
      <c r="J76" s="18">
        <f>SUMIFS(J77:J1132,$B77:$B1132,$B77,$D77:$D1132,$D77,$E77:$E1132,$E77)/2</f>
        <v>384</v>
      </c>
      <c r="K76" s="18">
        <f>SUMIFS(K77:K1132,$B77:$B1132,$B77,$D77:$D1132,$D77,$E77:$E1132,$E77)/2</f>
        <v>0</v>
      </c>
    </row>
    <row r="77" spans="1:11" s="16" customFormat="1" ht="62.4">
      <c r="A77" s="19">
        <v>2</v>
      </c>
      <c r="B77" s="37">
        <v>935</v>
      </c>
      <c r="C77" s="38" t="s">
        <v>172</v>
      </c>
      <c r="D77" s="39" t="s">
        <v>85</v>
      </c>
      <c r="E77" s="39" t="s">
        <v>71</v>
      </c>
      <c r="F77" s="39" t="s">
        <v>28</v>
      </c>
      <c r="G77" s="39"/>
      <c r="H77" s="40">
        <f>SUMIFS(H78:H1132,$B78:$B1132,$B77,$D78:$D1132,$D78,$E78:$E1132,$E78,$F78:$F1132,$F78)</f>
        <v>0</v>
      </c>
      <c r="I77" s="40">
        <f>SUMIFS(I78:I1132,$B78:$B1132,$B77,$D78:$D1132,$D78,$E78:$E1132,$E78,$F78:$F1132,$F78)</f>
        <v>0</v>
      </c>
      <c r="J77" s="40">
        <f>SUMIFS(J78:J1132,$B78:$B1132,$B77,$D78:$D1132,$D78,$E78:$E1132,$E78,$F78:$F1132,$F78)</f>
        <v>0</v>
      </c>
      <c r="K77" s="40">
        <f>SUMIFS(K78:K1132,$B78:$B1132,$B77,$D78:$D1132,$D78,$E78:$E1132,$E78,$F78:$F1132,$F78)</f>
        <v>0</v>
      </c>
    </row>
    <row r="78" spans="1:11" s="16" customFormat="1" ht="46.8">
      <c r="A78" s="20">
        <v>3</v>
      </c>
      <c r="B78" s="31">
        <v>935</v>
      </c>
      <c r="C78" s="32" t="s">
        <v>12</v>
      </c>
      <c r="D78" s="33" t="s">
        <v>85</v>
      </c>
      <c r="E78" s="33" t="s">
        <v>71</v>
      </c>
      <c r="F78" s="33" t="s">
        <v>28</v>
      </c>
      <c r="G78" s="33" t="s">
        <v>74</v>
      </c>
      <c r="H78" s="24"/>
      <c r="I78" s="25"/>
      <c r="J78" s="24"/>
      <c r="K78" s="25"/>
    </row>
    <row r="79" spans="1:11" s="16" customFormat="1" ht="15.6">
      <c r="A79" s="20">
        <v>3</v>
      </c>
      <c r="B79" s="31">
        <v>935</v>
      </c>
      <c r="C79" s="32" t="s">
        <v>46</v>
      </c>
      <c r="D79" s="33" t="s">
        <v>85</v>
      </c>
      <c r="E79" s="33" t="s">
        <v>71</v>
      </c>
      <c r="F79" s="33" t="s">
        <v>28</v>
      </c>
      <c r="G79" s="33" t="s">
        <v>92</v>
      </c>
      <c r="H79" s="24">
        <v>0</v>
      </c>
      <c r="I79" s="25"/>
      <c r="J79" s="24">
        <v>0</v>
      </c>
      <c r="K79" s="25"/>
    </row>
    <row r="80" spans="1:11" s="16" customFormat="1" ht="93.6">
      <c r="A80" s="19">
        <v>2</v>
      </c>
      <c r="B80" s="37">
        <v>935</v>
      </c>
      <c r="C80" s="38" t="s">
        <v>205</v>
      </c>
      <c r="D80" s="39" t="s">
        <v>85</v>
      </c>
      <c r="E80" s="39" t="s">
        <v>71</v>
      </c>
      <c r="F80" s="39" t="s">
        <v>29</v>
      </c>
      <c r="G80" s="39"/>
      <c r="H80" s="40">
        <f>SUMIFS(H81:H1135,$B81:$B1135,$B80,$D81:$D1135,$D81,$E81:$E1135,$E81,$F81:$F1135,$F81)</f>
        <v>384</v>
      </c>
      <c r="I80" s="40">
        <f>SUMIFS(I81:I1135,$B81:$B1135,$B80,$D81:$D1135,$D81,$E81:$E1135,$E81,$F81:$F1135,$F81)</f>
        <v>0</v>
      </c>
      <c r="J80" s="40">
        <f>SUMIFS(J81:J1135,$B81:$B1135,$B80,$D81:$D1135,$D81,$E81:$E1135,$E81,$F81:$F1135,$F81)</f>
        <v>384</v>
      </c>
      <c r="K80" s="40">
        <f>SUMIFS(K81:K1135,$B81:$B1135,$B80,$D81:$D1135,$D81,$E81:$E1135,$E81,$F81:$F1135,$F81)</f>
        <v>0</v>
      </c>
    </row>
    <row r="81" spans="1:11" s="16" customFormat="1" ht="78">
      <c r="A81" s="20">
        <v>3</v>
      </c>
      <c r="B81" s="31">
        <v>935</v>
      </c>
      <c r="C81" s="32" t="s">
        <v>151</v>
      </c>
      <c r="D81" s="33" t="s">
        <v>85</v>
      </c>
      <c r="E81" s="33" t="s">
        <v>71</v>
      </c>
      <c r="F81" s="33" t="s">
        <v>29</v>
      </c>
      <c r="G81" s="33" t="s">
        <v>95</v>
      </c>
      <c r="H81" s="24">
        <v>384</v>
      </c>
      <c r="I81" s="24"/>
      <c r="J81" s="24">
        <v>384</v>
      </c>
      <c r="K81" s="24"/>
    </row>
    <row r="82" spans="1:11" s="16" customFormat="1" ht="15.6">
      <c r="A82" s="17">
        <v>1</v>
      </c>
      <c r="B82" s="28">
        <v>935</v>
      </c>
      <c r="C82" s="29" t="s">
        <v>30</v>
      </c>
      <c r="D82" s="30" t="s">
        <v>86</v>
      </c>
      <c r="E82" s="30" t="s">
        <v>70</v>
      </c>
      <c r="F82" s="30" t="s">
        <v>7</v>
      </c>
      <c r="G82" s="30" t="s">
        <v>72</v>
      </c>
      <c r="H82" s="18">
        <f>SUMIFS(H83:H1138,$B83:$B1138,$B83,$D83:$D1138,$D83,$E83:$E1138,$E83)/2</f>
        <v>594.1</v>
      </c>
      <c r="I82" s="18">
        <f>SUMIFS(I83:I1138,$B83:$B1138,$B83,$D83:$D1138,$D83,$E83:$E1138,$E83)/2</f>
        <v>0</v>
      </c>
      <c r="J82" s="18">
        <f>SUMIFS(J83:J1138,$B83:$B1138,$B83,$D83:$D1138,$D83,$E83:$E1138,$E83)/2</f>
        <v>594.1</v>
      </c>
      <c r="K82" s="18">
        <f>SUMIFS(K83:K1138,$B83:$B1138,$B83,$D83:$D1138,$D83,$E83:$E1138,$E83)/2</f>
        <v>0</v>
      </c>
    </row>
    <row r="83" spans="1:11" s="16" customFormat="1" ht="46.8">
      <c r="A83" s="19">
        <v>2</v>
      </c>
      <c r="B83" s="37">
        <v>935</v>
      </c>
      <c r="C83" s="38" t="s">
        <v>202</v>
      </c>
      <c r="D83" s="39" t="s">
        <v>86</v>
      </c>
      <c r="E83" s="39" t="s">
        <v>70</v>
      </c>
      <c r="F83" s="39" t="s">
        <v>31</v>
      </c>
      <c r="G83" s="39"/>
      <c r="H83" s="40">
        <f>SUMIFS(H84:H1138,$B84:$B1138,$B83,$D84:$D1138,$D84,$E84:$E1138,$E84,$F84:$F1138,$F84)</f>
        <v>594.1</v>
      </c>
      <c r="I83" s="40">
        <f>SUMIFS(I84:I1138,$B84:$B1138,$B83,$D84:$D1138,$D84,$E84:$E1138,$E84,$F84:$F1138,$F84)</f>
        <v>0</v>
      </c>
      <c r="J83" s="40">
        <f>SUMIFS(J84:J1138,$B84:$B1138,$B83,$D84:$D1138,$D84,$E84:$E1138,$E84,$F84:$F1138,$F84)</f>
        <v>594.1</v>
      </c>
      <c r="K83" s="40">
        <f>SUMIFS(K84:K1138,$B84:$B1138,$B83,$D84:$D1138,$D84,$E84:$E1138,$E84,$F84:$F1138,$F84)</f>
        <v>0</v>
      </c>
    </row>
    <row r="84" spans="1:11" s="16" customFormat="1" ht="15.6">
      <c r="A84" s="20">
        <v>3</v>
      </c>
      <c r="B84" s="31">
        <v>935</v>
      </c>
      <c r="C84" s="32" t="s">
        <v>46</v>
      </c>
      <c r="D84" s="33" t="s">
        <v>86</v>
      </c>
      <c r="E84" s="33" t="s">
        <v>70</v>
      </c>
      <c r="F84" s="33" t="s">
        <v>31</v>
      </c>
      <c r="G84" s="33" t="s">
        <v>92</v>
      </c>
      <c r="H84" s="24">
        <v>594.1</v>
      </c>
      <c r="I84" s="25"/>
      <c r="J84" s="24">
        <v>594.1</v>
      </c>
      <c r="K84" s="25"/>
    </row>
    <row r="85" spans="1:11" s="16" customFormat="1" ht="46.8">
      <c r="A85" s="19">
        <v>2</v>
      </c>
      <c r="B85" s="37">
        <v>935</v>
      </c>
      <c r="C85" s="38" t="s">
        <v>150</v>
      </c>
      <c r="D85" s="39" t="s">
        <v>86</v>
      </c>
      <c r="E85" s="39" t="s">
        <v>70</v>
      </c>
      <c r="F85" s="39" t="s">
        <v>149</v>
      </c>
      <c r="G85" s="39"/>
      <c r="H85" s="40">
        <f>SUMIFS(H86:H1140,$B86:$B1140,$B85,$D86:$D1140,$D86,$E86:$E1140,$E86,$F86:$F1140,$F86)</f>
        <v>0</v>
      </c>
      <c r="I85" s="40">
        <f>SUMIFS(I86:I1140,$B86:$B1140,$B85,$D86:$D1140,$D86,$E86:$E1140,$E86,$F86:$F1140,$F86)</f>
        <v>0</v>
      </c>
      <c r="J85" s="40">
        <f>SUMIFS(J86:J1140,$B86:$B1140,$B85,$D86:$D1140,$D86,$E86:$E1140,$E86,$F86:$F1140,$F86)</f>
        <v>0</v>
      </c>
      <c r="K85" s="40">
        <f>SUMIFS(K86:K1140,$B86:$B1140,$B85,$D86:$D1140,$D86,$E86:$E1140,$E86,$F86:$F1140,$F86)</f>
        <v>0</v>
      </c>
    </row>
    <row r="86" spans="1:11" s="16" customFormat="1" ht="15.6">
      <c r="A86" s="20">
        <v>3</v>
      </c>
      <c r="B86" s="31">
        <v>935</v>
      </c>
      <c r="C86" s="32" t="s">
        <v>46</v>
      </c>
      <c r="D86" s="33" t="s">
        <v>86</v>
      </c>
      <c r="E86" s="33" t="s">
        <v>70</v>
      </c>
      <c r="F86" s="33" t="s">
        <v>149</v>
      </c>
      <c r="G86" s="33" t="s">
        <v>92</v>
      </c>
      <c r="H86" s="24">
        <v>0</v>
      </c>
      <c r="I86" s="25"/>
      <c r="J86" s="24">
        <v>0</v>
      </c>
      <c r="K86" s="25"/>
    </row>
    <row r="87" spans="1:11" s="16" customFormat="1" ht="78" customHeight="1">
      <c r="A87" s="14">
        <v>0</v>
      </c>
      <c r="B87" s="26">
        <v>943</v>
      </c>
      <c r="C87" s="27" t="s">
        <v>143</v>
      </c>
      <c r="D87" s="34"/>
      <c r="E87" s="34"/>
      <c r="F87" s="34"/>
      <c r="G87" s="34"/>
      <c r="H87" s="15">
        <f>SUMIFS(H88:H1149,$B88:$B1149,$B88)/3</f>
        <v>10219.200000000001</v>
      </c>
      <c r="I87" s="15">
        <f>SUMIFS(I88:I1149,$B88:$B1149,$B88)/3</f>
        <v>10219.200000000001</v>
      </c>
      <c r="J87" s="15">
        <f>SUMIFS(J88:J1149,$B88:$B1149,$B88)/3</f>
        <v>10219.200000000001</v>
      </c>
      <c r="K87" s="15">
        <f>SUMIFS(K88:K1149,$B88:$B1149,$B88)/3</f>
        <v>10219.200000000001</v>
      </c>
    </row>
    <row r="88" spans="1:11" s="16" customFormat="1" ht="15.6">
      <c r="A88" s="17">
        <v>1</v>
      </c>
      <c r="B88" s="28">
        <v>943</v>
      </c>
      <c r="C88" s="29" t="s">
        <v>134</v>
      </c>
      <c r="D88" s="30" t="s">
        <v>85</v>
      </c>
      <c r="E88" s="30" t="s">
        <v>87</v>
      </c>
      <c r="F88" s="30" t="s">
        <v>7</v>
      </c>
      <c r="G88" s="30" t="s">
        <v>72</v>
      </c>
      <c r="H88" s="18">
        <f>SUMIFS(H89:H1144,$B89:$B1144,$B89,$D89:$D1144,$D89,$E89:$E1144,$E89)/2</f>
        <v>7446.5</v>
      </c>
      <c r="I88" s="18">
        <f>SUMIFS(I89:I1144,$B89:$B1144,$B89,$D89:$D1144,$D89,$E89:$E1144,$E89)/2</f>
        <v>7446.5</v>
      </c>
      <c r="J88" s="18">
        <f>SUMIFS(J89:J1144,$B89:$B1144,$B89,$D89:$D1144,$D89,$E89:$E1144,$E89)/2</f>
        <v>7446.5</v>
      </c>
      <c r="K88" s="18">
        <f>SUMIFS(K89:K1144,$B89:$B1144,$B89,$D89:$D1144,$D89,$E89:$E1144,$E89)/2</f>
        <v>7446.5</v>
      </c>
    </row>
    <row r="89" spans="1:11" s="16" customFormat="1" ht="62.4">
      <c r="A89" s="19">
        <v>2</v>
      </c>
      <c r="B89" s="37">
        <v>943</v>
      </c>
      <c r="C89" s="38" t="s">
        <v>182</v>
      </c>
      <c r="D89" s="39" t="s">
        <v>85</v>
      </c>
      <c r="E89" s="39" t="s">
        <v>87</v>
      </c>
      <c r="F89" s="39" t="s">
        <v>10</v>
      </c>
      <c r="G89" s="39"/>
      <c r="H89" s="40">
        <f>SUMIFS(H90:H1144,$B90:$B1144,$B89,$D90:$D1144,$D90,$E90:$E1144,$E90,$F90:$F1144,$F90)</f>
        <v>7446.5</v>
      </c>
      <c r="I89" s="40">
        <f>SUMIFS(I90:I1144,$B90:$B1144,$B89,$D90:$D1144,$D90,$E90:$E1144,$E90,$F90:$F1144,$F90)</f>
        <v>7446.5</v>
      </c>
      <c r="J89" s="40">
        <f>SUMIFS(J90:J1144,$B90:$B1144,$B89,$D90:$D1144,$D90,$E90:$E1144,$E90,$F90:$F1144,$F90)</f>
        <v>7446.5</v>
      </c>
      <c r="K89" s="40">
        <f>SUMIFS(K90:K1144,$B90:$B1144,$B89,$D90:$D1144,$D90,$E90:$E1144,$E90,$F90:$F1144,$F90)</f>
        <v>7446.5</v>
      </c>
    </row>
    <row r="90" spans="1:11" s="16" customFormat="1" ht="33.6" customHeight="1">
      <c r="A90" s="20">
        <v>3</v>
      </c>
      <c r="B90" s="31">
        <v>943</v>
      </c>
      <c r="C90" s="32" t="s">
        <v>21</v>
      </c>
      <c r="D90" s="33" t="s">
        <v>85</v>
      </c>
      <c r="E90" s="33" t="s">
        <v>87</v>
      </c>
      <c r="F90" s="33" t="s">
        <v>10</v>
      </c>
      <c r="G90" s="33" t="s">
        <v>81</v>
      </c>
      <c r="H90" s="24">
        <v>7446.5</v>
      </c>
      <c r="I90" s="24">
        <v>7446.5</v>
      </c>
      <c r="J90" s="24">
        <v>7446.5</v>
      </c>
      <c r="K90" s="24">
        <v>7446.5</v>
      </c>
    </row>
    <row r="91" spans="1:11" s="16" customFormat="1" ht="31.2">
      <c r="A91" s="17">
        <v>1</v>
      </c>
      <c r="B91" s="28">
        <v>943</v>
      </c>
      <c r="C91" s="29" t="s">
        <v>27</v>
      </c>
      <c r="D91" s="30" t="s">
        <v>85</v>
      </c>
      <c r="E91" s="30" t="s">
        <v>71</v>
      </c>
      <c r="F91" s="30"/>
      <c r="G91" s="30"/>
      <c r="H91" s="18">
        <f>SUMIFS(H92:H1147,$B92:$B1147,$B92,$D92:$D1147,$D92,$E92:$E1147,$E92)/2</f>
        <v>2772.7</v>
      </c>
      <c r="I91" s="18">
        <f>SUMIFS(I92:I1147,$B92:$B1147,$B92,$D92:$D1147,$D92,$E92:$E1147,$E92)/2</f>
        <v>2772.7</v>
      </c>
      <c r="J91" s="18">
        <f>SUMIFS(J92:J1147,$B92:$B1147,$B92,$D92:$D1147,$D92,$E92:$E1147,$E92)/2</f>
        <v>2772.7</v>
      </c>
      <c r="K91" s="18">
        <f>SUMIFS(K92:K1147,$B92:$B1147,$B92,$D92:$D1147,$D92,$E92:$E1147,$E92)/2</f>
        <v>2772.7</v>
      </c>
    </row>
    <row r="92" spans="1:11" s="16" customFormat="1" ht="62.4">
      <c r="A92" s="19">
        <v>2</v>
      </c>
      <c r="B92" s="37">
        <v>943</v>
      </c>
      <c r="C92" s="38" t="s">
        <v>182</v>
      </c>
      <c r="D92" s="39" t="s">
        <v>85</v>
      </c>
      <c r="E92" s="39" t="s">
        <v>71</v>
      </c>
      <c r="F92" s="39" t="s">
        <v>10</v>
      </c>
      <c r="G92" s="39"/>
      <c r="H92" s="40">
        <f>SUMIFS(H93:H1147,$B93:$B1147,$B92,$D93:$D1147,$D93,$E93:$E1147,$E93,$F93:$F1147,$F93)</f>
        <v>2772.7000000000003</v>
      </c>
      <c r="I92" s="40">
        <f>SUMIFS(I93:I1147,$B93:$B1147,$B92,$D93:$D1147,$D93,$E93:$E1147,$E93,$F93:$F1147,$F93)</f>
        <v>2772.7000000000003</v>
      </c>
      <c r="J92" s="40">
        <f>SUMIFS(J93:J1147,$B93:$B1147,$B92,$D93:$D1147,$D93,$E93:$E1147,$E93,$F93:$F1147,$F93)</f>
        <v>2772.7000000000003</v>
      </c>
      <c r="K92" s="40">
        <f>SUMIFS(K93:K1147,$B93:$B1147,$B92,$D93:$D1147,$D93,$E93:$E1147,$E93,$F93:$F1147,$F93)</f>
        <v>2772.7000000000003</v>
      </c>
    </row>
    <row r="93" spans="1:11" s="16" customFormat="1" ht="31.2">
      <c r="A93" s="20">
        <v>3</v>
      </c>
      <c r="B93" s="31">
        <v>943</v>
      </c>
      <c r="C93" s="32" t="s">
        <v>23</v>
      </c>
      <c r="D93" s="33" t="s">
        <v>85</v>
      </c>
      <c r="E93" s="33" t="s">
        <v>71</v>
      </c>
      <c r="F93" s="33" t="s">
        <v>10</v>
      </c>
      <c r="G93" s="33" t="s">
        <v>83</v>
      </c>
      <c r="H93" s="24">
        <v>2437.8000000000002</v>
      </c>
      <c r="I93" s="24">
        <v>2437.8000000000002</v>
      </c>
      <c r="J93" s="24">
        <v>2437.8000000000002</v>
      </c>
      <c r="K93" s="24">
        <v>2437.8000000000002</v>
      </c>
    </row>
    <row r="94" spans="1:11" s="16" customFormat="1" ht="46.8">
      <c r="A94" s="20">
        <v>3</v>
      </c>
      <c r="B94" s="31">
        <v>943</v>
      </c>
      <c r="C94" s="32" t="s">
        <v>12</v>
      </c>
      <c r="D94" s="33" t="s">
        <v>85</v>
      </c>
      <c r="E94" s="33" t="s">
        <v>71</v>
      </c>
      <c r="F94" s="33" t="s">
        <v>10</v>
      </c>
      <c r="G94" s="33" t="s">
        <v>74</v>
      </c>
      <c r="H94" s="24">
        <v>334.9</v>
      </c>
      <c r="I94" s="24">
        <v>334.9</v>
      </c>
      <c r="J94" s="24">
        <v>334.9</v>
      </c>
      <c r="K94" s="24">
        <v>334.9</v>
      </c>
    </row>
    <row r="95" spans="1:11" s="16" customFormat="1" ht="15.6">
      <c r="A95" s="20">
        <v>3</v>
      </c>
      <c r="B95" s="31">
        <v>943</v>
      </c>
      <c r="C95" s="32" t="s">
        <v>13</v>
      </c>
      <c r="D95" s="33" t="s">
        <v>85</v>
      </c>
      <c r="E95" s="33" t="s">
        <v>71</v>
      </c>
      <c r="F95" s="33" t="s">
        <v>10</v>
      </c>
      <c r="G95" s="33" t="s">
        <v>75</v>
      </c>
      <c r="H95" s="24"/>
      <c r="I95" s="24"/>
      <c r="J95" s="24"/>
      <c r="K95" s="24"/>
    </row>
    <row r="96" spans="1:11" s="16" customFormat="1" ht="62.4">
      <c r="A96" s="14">
        <v>0</v>
      </c>
      <c r="B96" s="26">
        <v>950</v>
      </c>
      <c r="C96" s="27" t="s">
        <v>142</v>
      </c>
      <c r="D96" s="34"/>
      <c r="E96" s="34"/>
      <c r="F96" s="34"/>
      <c r="G96" s="34"/>
      <c r="H96" s="15">
        <f>SUMIFS(H97:H1158,$B97:$B1158,$B97)/3</f>
        <v>57867</v>
      </c>
      <c r="I96" s="15">
        <f>SUMIFS(I97:I1158,$B97:$B1158,$B97)/3</f>
        <v>19126.3</v>
      </c>
      <c r="J96" s="15">
        <f>SUMIFS(J97:J1158,$B97:$B1158,$B97)/3</f>
        <v>59008.200000000004</v>
      </c>
      <c r="K96" s="15">
        <f>SUMIFS(K97:K1158,$B97:$B1158,$B97)/3</f>
        <v>19126.3</v>
      </c>
    </row>
    <row r="97" spans="1:11" s="16" customFormat="1" ht="78">
      <c r="A97" s="17">
        <v>1</v>
      </c>
      <c r="B97" s="28">
        <v>950</v>
      </c>
      <c r="C97" s="29" t="s">
        <v>34</v>
      </c>
      <c r="D97" s="30" t="s">
        <v>70</v>
      </c>
      <c r="E97" s="30" t="s">
        <v>87</v>
      </c>
      <c r="F97" s="30" t="s">
        <v>7</v>
      </c>
      <c r="G97" s="30" t="s">
        <v>72</v>
      </c>
      <c r="H97" s="18">
        <f>SUMIFS(H98:H1153,$B98:$B1153,$B98,$D98:$D1153,$D98,$E98:$E1153,$E98)/2</f>
        <v>7458.4000000000005</v>
      </c>
      <c r="I97" s="18">
        <f>SUMIFS(I98:I1153,$B98:$B1153,$B98,$D98:$D1153,$D98,$E98:$E1153,$E98)/2</f>
        <v>0</v>
      </c>
      <c r="J97" s="18">
        <f>SUMIFS(J98:J1153,$B98:$B1153,$B98,$D98:$D1153,$D98,$E98:$E1153,$E98)/2</f>
        <v>7496.4000000000005</v>
      </c>
      <c r="K97" s="18">
        <f>SUMIFS(K98:K1153,$B98:$B1153,$B98,$D98:$D1153,$D98,$E98:$E1153,$E98)/2</f>
        <v>0</v>
      </c>
    </row>
    <row r="98" spans="1:11" s="16" customFormat="1" ht="62.4">
      <c r="A98" s="19">
        <v>2</v>
      </c>
      <c r="B98" s="37">
        <v>950</v>
      </c>
      <c r="C98" s="47" t="s">
        <v>173</v>
      </c>
      <c r="D98" s="39" t="s">
        <v>70</v>
      </c>
      <c r="E98" s="39" t="s">
        <v>87</v>
      </c>
      <c r="F98" s="39" t="s">
        <v>15</v>
      </c>
      <c r="G98" s="39" t="s">
        <v>72</v>
      </c>
      <c r="H98" s="40">
        <f>SUMIFS(H99:H1153,$B99:$B1153,$B98,$D99:$D1153,$D99,$E99:$E1153,$E99,$F99:$F1153,$F99)</f>
        <v>38</v>
      </c>
      <c r="I98" s="40">
        <f>SUMIFS(I99:I1153,$B99:$B1153,$B98,$D99:$D1153,$D99,$E99:$E1153,$E99,$F99:$F1153,$F99)</f>
        <v>0</v>
      </c>
      <c r="J98" s="40">
        <f>SUMIFS(J99:J1153,$B99:$B1153,$B98,$D99:$D1153,$D99,$E99:$E1153,$E99,$F99:$F1153,$F99)</f>
        <v>76</v>
      </c>
      <c r="K98" s="40">
        <f>SUMIFS(K99:K1153,$B99:$B1153,$B98,$D99:$D1153,$D99,$E99:$E1153,$E99,$F99:$F1153,$F99)</f>
        <v>0</v>
      </c>
    </row>
    <row r="99" spans="1:11" s="16" customFormat="1" ht="46.8">
      <c r="A99" s="20">
        <v>3</v>
      </c>
      <c r="B99" s="31">
        <v>950</v>
      </c>
      <c r="C99" s="32" t="s">
        <v>12</v>
      </c>
      <c r="D99" s="33" t="s">
        <v>70</v>
      </c>
      <c r="E99" s="33" t="s">
        <v>87</v>
      </c>
      <c r="F99" s="33" t="s">
        <v>15</v>
      </c>
      <c r="G99" s="33" t="s">
        <v>74</v>
      </c>
      <c r="H99" s="24">
        <v>38</v>
      </c>
      <c r="I99" s="24"/>
      <c r="J99" s="24">
        <v>76</v>
      </c>
      <c r="K99" s="24"/>
    </row>
    <row r="100" spans="1:11" s="16" customFormat="1" ht="62.4">
      <c r="A100" s="19">
        <v>2</v>
      </c>
      <c r="B100" s="37">
        <v>950</v>
      </c>
      <c r="C100" s="47" t="s">
        <v>174</v>
      </c>
      <c r="D100" s="39" t="s">
        <v>70</v>
      </c>
      <c r="E100" s="39" t="s">
        <v>87</v>
      </c>
      <c r="F100" s="39" t="s">
        <v>42</v>
      </c>
      <c r="G100" s="39" t="s">
        <v>72</v>
      </c>
      <c r="H100" s="40">
        <f>SUMIFS(H101:H1155,$B101:$B1155,$B100,$D101:$D1155,$D101,$E101:$E1155,$E101,$F101:$F1155,$F101)</f>
        <v>19.5</v>
      </c>
      <c r="I100" s="40">
        <f>SUMIFS(I101:I1155,$B101:$B1155,$B100,$D101:$D1155,$D101,$E101:$E1155,$E101,$F101:$F1155,$F101)</f>
        <v>0</v>
      </c>
      <c r="J100" s="40">
        <f>SUMIFS(J101:J1155,$B101:$B1155,$B100,$D101:$D1155,$D101,$E101:$E1155,$E101,$F101:$F1155,$F101)</f>
        <v>19.5</v>
      </c>
      <c r="K100" s="40">
        <f>SUMIFS(K101:K1155,$B101:$B1155,$B100,$D101:$D1155,$D101,$E101:$E1155,$E101,$F101:$F1155,$F101)</f>
        <v>0</v>
      </c>
    </row>
    <row r="101" spans="1:11" s="16" customFormat="1" ht="46.8">
      <c r="A101" s="20">
        <v>3</v>
      </c>
      <c r="B101" s="31">
        <v>950</v>
      </c>
      <c r="C101" s="32" t="s">
        <v>12</v>
      </c>
      <c r="D101" s="33" t="s">
        <v>70</v>
      </c>
      <c r="E101" s="33" t="s">
        <v>87</v>
      </c>
      <c r="F101" s="33" t="s">
        <v>42</v>
      </c>
      <c r="G101" s="33" t="s">
        <v>74</v>
      </c>
      <c r="H101" s="24">
        <v>19.5</v>
      </c>
      <c r="I101" s="24"/>
      <c r="J101" s="24">
        <v>19.5</v>
      </c>
      <c r="K101" s="24"/>
    </row>
    <row r="102" spans="1:11" s="16" customFormat="1" ht="78">
      <c r="A102" s="19">
        <v>2</v>
      </c>
      <c r="B102" s="37">
        <v>950</v>
      </c>
      <c r="C102" s="38" t="s">
        <v>9</v>
      </c>
      <c r="D102" s="39" t="s">
        <v>70</v>
      </c>
      <c r="E102" s="39" t="s">
        <v>87</v>
      </c>
      <c r="F102" s="39" t="s">
        <v>109</v>
      </c>
      <c r="G102" s="39" t="s">
        <v>72</v>
      </c>
      <c r="H102" s="40">
        <f>SUMIFS(H103:H1157,$B103:$B1157,$B102,$D103:$D1157,$D103,$E103:$E1157,$E103,$F103:$F1157,$F103)</f>
        <v>7400.9000000000005</v>
      </c>
      <c r="I102" s="40">
        <f>SUMIFS(I103:I1157,$B103:$B1157,$B102,$D103:$D1157,$D103,$E103:$E1157,$E103,$F103:$F1157,$F103)</f>
        <v>0</v>
      </c>
      <c r="J102" s="40">
        <f>SUMIFS(J103:J1157,$B103:$B1157,$B102,$D103:$D1157,$D103,$E103:$E1157,$E103,$F103:$F1157,$F103)</f>
        <v>7400.9000000000005</v>
      </c>
      <c r="K102" s="40">
        <f>SUMIFS(K103:K1157,$B103:$B1157,$B102,$D103:$D1157,$D103,$E103:$E1157,$E103,$F103:$F1157,$F103)</f>
        <v>0</v>
      </c>
    </row>
    <row r="103" spans="1:11" s="16" customFormat="1" ht="46.8">
      <c r="A103" s="20">
        <v>3</v>
      </c>
      <c r="B103" s="31">
        <v>950</v>
      </c>
      <c r="C103" s="32" t="s">
        <v>11</v>
      </c>
      <c r="D103" s="33" t="s">
        <v>70</v>
      </c>
      <c r="E103" s="33" t="s">
        <v>87</v>
      </c>
      <c r="F103" s="33" t="s">
        <v>109</v>
      </c>
      <c r="G103" s="33" t="s">
        <v>73</v>
      </c>
      <c r="H103" s="24">
        <v>6989.8</v>
      </c>
      <c r="I103" s="24"/>
      <c r="J103" s="24">
        <v>6989.8</v>
      </c>
      <c r="K103" s="24"/>
    </row>
    <row r="104" spans="1:11" s="16" customFormat="1" ht="46.8">
      <c r="A104" s="20">
        <v>3</v>
      </c>
      <c r="B104" s="31">
        <v>950</v>
      </c>
      <c r="C104" s="32" t="s">
        <v>12</v>
      </c>
      <c r="D104" s="33" t="s">
        <v>70</v>
      </c>
      <c r="E104" s="33" t="s">
        <v>87</v>
      </c>
      <c r="F104" s="33" t="s">
        <v>109</v>
      </c>
      <c r="G104" s="33" t="s">
        <v>74</v>
      </c>
      <c r="H104" s="24">
        <v>409.6</v>
      </c>
      <c r="I104" s="24"/>
      <c r="J104" s="24">
        <v>409.6</v>
      </c>
      <c r="K104" s="24"/>
    </row>
    <row r="105" spans="1:11" s="16" customFormat="1" ht="39" customHeight="1">
      <c r="A105" s="20">
        <v>3</v>
      </c>
      <c r="B105" s="31">
        <v>950</v>
      </c>
      <c r="C105" s="32" t="s">
        <v>21</v>
      </c>
      <c r="D105" s="33" t="s">
        <v>70</v>
      </c>
      <c r="E105" s="33" t="s">
        <v>87</v>
      </c>
      <c r="F105" s="33" t="s">
        <v>109</v>
      </c>
      <c r="G105" s="33" t="s">
        <v>81</v>
      </c>
      <c r="H105" s="24"/>
      <c r="I105" s="24"/>
      <c r="J105" s="24"/>
      <c r="K105" s="24"/>
    </row>
    <row r="106" spans="1:11" s="16" customFormat="1" ht="15.6">
      <c r="A106" s="20">
        <v>3</v>
      </c>
      <c r="B106" s="31">
        <v>950</v>
      </c>
      <c r="C106" s="32" t="s">
        <v>131</v>
      </c>
      <c r="D106" s="33" t="s">
        <v>70</v>
      </c>
      <c r="E106" s="33" t="s">
        <v>87</v>
      </c>
      <c r="F106" s="33" t="s">
        <v>109</v>
      </c>
      <c r="G106" s="33" t="s">
        <v>130</v>
      </c>
      <c r="H106" s="24"/>
      <c r="I106" s="24"/>
      <c r="J106" s="24"/>
      <c r="K106" s="24"/>
    </row>
    <row r="107" spans="1:11" s="16" customFormat="1" ht="21" customHeight="1">
      <c r="A107" s="20">
        <v>3</v>
      </c>
      <c r="B107" s="31">
        <v>950</v>
      </c>
      <c r="C107" s="32" t="s">
        <v>13</v>
      </c>
      <c r="D107" s="33" t="s">
        <v>70</v>
      </c>
      <c r="E107" s="33" t="s">
        <v>87</v>
      </c>
      <c r="F107" s="33" t="s">
        <v>109</v>
      </c>
      <c r="G107" s="33" t="s">
        <v>75</v>
      </c>
      <c r="H107" s="24">
        <v>1.5</v>
      </c>
      <c r="I107" s="25"/>
      <c r="J107" s="24">
        <v>1.5</v>
      </c>
      <c r="K107" s="25"/>
    </row>
    <row r="108" spans="1:11" s="16" customFormat="1" ht="15" customHeight="1">
      <c r="A108" s="17">
        <v>1</v>
      </c>
      <c r="B108" s="28">
        <v>950</v>
      </c>
      <c r="C108" s="29" t="s">
        <v>14</v>
      </c>
      <c r="D108" s="30" t="s">
        <v>70</v>
      </c>
      <c r="E108" s="30" t="s">
        <v>76</v>
      </c>
      <c r="F108" s="30"/>
      <c r="G108" s="30"/>
      <c r="H108" s="18">
        <f>SUMIFS(H109:H1164,$B109:$B1164,$B109,$D109:$D1164,$D109,$E109:$E1164,$E109)/2</f>
        <v>529.79999999999995</v>
      </c>
      <c r="I108" s="18">
        <f>SUMIFS(I109:I1164,$B109:$B1164,$B109,$D109:$D1164,$D109,$E109:$E1164,$E109)/2</f>
        <v>0</v>
      </c>
      <c r="J108" s="18">
        <f>SUMIFS(J109:J1164,$B109:$B1164,$B109,$D109:$D1164,$D109,$E109:$E1164,$E109)/2</f>
        <v>529.79999999999995</v>
      </c>
      <c r="K108" s="18">
        <f>SUMIFS(K109:K1164,$B109:$B1164,$B109,$D109:$D1164,$D109,$E109:$E1164,$E109)/2</f>
        <v>0</v>
      </c>
    </row>
    <row r="109" spans="1:11" s="16" customFormat="1" ht="78">
      <c r="A109" s="19">
        <v>2</v>
      </c>
      <c r="B109" s="37">
        <v>950</v>
      </c>
      <c r="C109" s="38" t="s">
        <v>191</v>
      </c>
      <c r="D109" s="39" t="s">
        <v>70</v>
      </c>
      <c r="E109" s="39" t="s">
        <v>76</v>
      </c>
      <c r="F109" s="39" t="s">
        <v>50</v>
      </c>
      <c r="G109" s="39" t="s">
        <v>72</v>
      </c>
      <c r="H109" s="40">
        <f>SUMIFS(H110:H1164,$B110:$B1164,$B109,$D110:$D1164,$D110,$E110:$E1164,$E110,$F110:$F1164,$F110)</f>
        <v>529.79999999999995</v>
      </c>
      <c r="I109" s="40">
        <f>SUMIFS(I110:I1164,$B110:$B1164,$B109,$D110:$D1164,$D110,$E110:$E1164,$E110,$F110:$F1164,$F110)</f>
        <v>0</v>
      </c>
      <c r="J109" s="40">
        <f>SUMIFS(J110:J1164,$B110:$B1164,$B109,$D110:$D1164,$D110,$E110:$E1164,$E110,$F110:$F1164,$F110)</f>
        <v>529.79999999999995</v>
      </c>
      <c r="K109" s="40">
        <f>SUMIFS(K110:K1164,$B110:$B1164,$B109,$D110:$D1164,$D110,$E110:$E1164,$E110,$F110:$F1164,$F110)</f>
        <v>0</v>
      </c>
    </row>
    <row r="110" spans="1:11" s="16" customFormat="1" ht="46.8">
      <c r="A110" s="20">
        <v>3</v>
      </c>
      <c r="B110" s="31">
        <v>950</v>
      </c>
      <c r="C110" s="32" t="s">
        <v>12</v>
      </c>
      <c r="D110" s="33" t="s">
        <v>70</v>
      </c>
      <c r="E110" s="33" t="s">
        <v>76</v>
      </c>
      <c r="F110" s="33" t="s">
        <v>50</v>
      </c>
      <c r="G110" s="33" t="s">
        <v>74</v>
      </c>
      <c r="H110" s="24">
        <v>529.79999999999995</v>
      </c>
      <c r="I110" s="24"/>
      <c r="J110" s="24">
        <v>529.79999999999995</v>
      </c>
      <c r="K110" s="24"/>
    </row>
    <row r="111" spans="1:11" s="16" customFormat="1" ht="15" customHeight="1">
      <c r="A111" s="17">
        <v>1</v>
      </c>
      <c r="B111" s="28">
        <v>950</v>
      </c>
      <c r="C111" s="54" t="s">
        <v>54</v>
      </c>
      <c r="D111" s="30" t="s">
        <v>87</v>
      </c>
      <c r="E111" s="30" t="s">
        <v>93</v>
      </c>
      <c r="F111" s="30"/>
      <c r="G111" s="30"/>
      <c r="H111" s="18">
        <f>SUMIFS(H112:H1167,$B112:$B1167,$B112,$D112:$D1167,$D112,$E112:$E1167,$E112)/2</f>
        <v>45</v>
      </c>
      <c r="I111" s="18">
        <f>SUMIFS(I112:I1167,$B112:$B1167,$B112,$D112:$D1167,$D112,$E112:$E1167,$E112)/2</f>
        <v>44.6</v>
      </c>
      <c r="J111" s="18">
        <f>SUMIFS(J112:J1167,$B112:$B1167,$B112,$D112:$D1167,$D112,$E112:$E1167,$E112)/2</f>
        <v>45</v>
      </c>
      <c r="K111" s="18">
        <f>SUMIFS(K112:K1167,$B112:$B1167,$B112,$D112:$D1167,$D112,$E112:$E1167,$E112)/2</f>
        <v>44.6</v>
      </c>
    </row>
    <row r="112" spans="1:11" s="16" customFormat="1" ht="78">
      <c r="A112" s="19">
        <v>2</v>
      </c>
      <c r="B112" s="37">
        <v>950</v>
      </c>
      <c r="C112" s="38" t="s">
        <v>191</v>
      </c>
      <c r="D112" s="39" t="s">
        <v>87</v>
      </c>
      <c r="E112" s="39" t="s">
        <v>93</v>
      </c>
      <c r="F112" s="39" t="s">
        <v>50</v>
      </c>
      <c r="G112" s="39" t="s">
        <v>72</v>
      </c>
      <c r="H112" s="40">
        <f>SUMIFS(H113:H1167,$B113:$B1167,$B112,$D113:$D1167,$D113,$E113:$E1167,$E113,$F113:$F1167,$F113)</f>
        <v>45</v>
      </c>
      <c r="I112" s="40">
        <f>SUMIFS(I113:I1167,$B113:$B1167,$B112,$D113:$D1167,$D113,$E113:$E1167,$E113,$F113:$F1167,$F113)</f>
        <v>44.6</v>
      </c>
      <c r="J112" s="40">
        <f>SUMIFS(J113:J1167,$B113:$B1167,$B112,$D113:$D1167,$D113,$E113:$E1167,$E113,$F113:$F1167,$F113)</f>
        <v>45</v>
      </c>
      <c r="K112" s="40">
        <f>SUMIFS(K113:K1167,$B113:$B1167,$B112,$D113:$D1167,$D113,$E113:$E1167,$E113,$F113:$F1167,$F113)</f>
        <v>44.6</v>
      </c>
    </row>
    <row r="113" spans="1:11" s="16" customFormat="1" ht="46.8">
      <c r="A113" s="20">
        <v>3</v>
      </c>
      <c r="B113" s="31">
        <v>950</v>
      </c>
      <c r="C113" s="32" t="s">
        <v>12</v>
      </c>
      <c r="D113" s="33" t="s">
        <v>87</v>
      </c>
      <c r="E113" s="33" t="s">
        <v>93</v>
      </c>
      <c r="F113" s="33" t="s">
        <v>50</v>
      </c>
      <c r="G113" s="33" t="s">
        <v>74</v>
      </c>
      <c r="H113" s="24">
        <v>45</v>
      </c>
      <c r="I113" s="24">
        <v>44.6</v>
      </c>
      <c r="J113" s="24">
        <v>45</v>
      </c>
      <c r="K113" s="24">
        <v>44.6</v>
      </c>
    </row>
    <row r="114" spans="1:11" s="16" customFormat="1" ht="31.2">
      <c r="A114" s="17">
        <v>1</v>
      </c>
      <c r="B114" s="28">
        <v>950</v>
      </c>
      <c r="C114" s="29" t="s">
        <v>37</v>
      </c>
      <c r="D114" s="30" t="s">
        <v>87</v>
      </c>
      <c r="E114" s="30" t="s">
        <v>88</v>
      </c>
      <c r="F114" s="30"/>
      <c r="G114" s="30"/>
      <c r="H114" s="18">
        <f>SUMIFS(H115:H1170,$B115:$B1170,$B115,$D115:$D1170,$D115,$E115:$E1170,$E115)/2</f>
        <v>128</v>
      </c>
      <c r="I114" s="18">
        <f>SUMIFS(I115:I1170,$B115:$B1170,$B115,$D115:$D1170,$D115,$E115:$E1170,$E115)/2</f>
        <v>118.2</v>
      </c>
      <c r="J114" s="18">
        <f>SUMIFS(J115:J1170,$B115:$B1170,$B115,$D115:$D1170,$D115,$E115:$E1170,$E115)/2</f>
        <v>128</v>
      </c>
      <c r="K114" s="18">
        <f>SUMIFS(K115:K1170,$B115:$B1170,$B115,$D115:$D1170,$D115,$E115:$E1170,$E115)/2</f>
        <v>118.2</v>
      </c>
    </row>
    <row r="115" spans="1:11" s="16" customFormat="1" ht="78">
      <c r="A115" s="19">
        <v>2</v>
      </c>
      <c r="B115" s="37">
        <v>950</v>
      </c>
      <c r="C115" s="38" t="s">
        <v>191</v>
      </c>
      <c r="D115" s="39" t="s">
        <v>87</v>
      </c>
      <c r="E115" s="39" t="s">
        <v>88</v>
      </c>
      <c r="F115" s="39" t="s">
        <v>50</v>
      </c>
      <c r="G115" s="39"/>
      <c r="H115" s="40">
        <f>SUMIFS(H116:H1170,$B116:$B1170,$B115,$D116:$D1170,$D116,$E116:$E1170,$E116,$F116:$F1170,$F116)</f>
        <v>128</v>
      </c>
      <c r="I115" s="40">
        <f>SUMIFS(I116:I1170,$B116:$B1170,$B115,$D116:$D1170,$D116,$E116:$E1170,$E116,$F116:$F1170,$F116)</f>
        <v>118.2</v>
      </c>
      <c r="J115" s="40">
        <f>SUMIFS(J116:J1170,$B116:$B1170,$B115,$D116:$D1170,$D116,$E116:$E1170,$E116,$F116:$F1170,$F116)</f>
        <v>128</v>
      </c>
      <c r="K115" s="40">
        <f>SUMIFS(K116:K1170,$B116:$B1170,$B115,$D116:$D1170,$D116,$E116:$E1170,$E116,$F116:$F1170,$F116)</f>
        <v>118.2</v>
      </c>
    </row>
    <row r="116" spans="1:11" s="16" customFormat="1" ht="46.8">
      <c r="A116" s="20">
        <v>3</v>
      </c>
      <c r="B116" s="31">
        <v>950</v>
      </c>
      <c r="C116" s="32" t="s">
        <v>12</v>
      </c>
      <c r="D116" s="33" t="s">
        <v>87</v>
      </c>
      <c r="E116" s="33" t="s">
        <v>88</v>
      </c>
      <c r="F116" s="33" t="s">
        <v>50</v>
      </c>
      <c r="G116" s="33" t="s">
        <v>74</v>
      </c>
      <c r="H116" s="24">
        <v>128</v>
      </c>
      <c r="I116" s="24">
        <v>118.2</v>
      </c>
      <c r="J116" s="24">
        <v>128</v>
      </c>
      <c r="K116" s="24">
        <v>118.2</v>
      </c>
    </row>
    <row r="117" spans="1:11" s="16" customFormat="1" ht="15.6">
      <c r="A117" s="17">
        <v>1</v>
      </c>
      <c r="B117" s="28">
        <v>950</v>
      </c>
      <c r="C117" s="29" t="s">
        <v>59</v>
      </c>
      <c r="D117" s="30" t="s">
        <v>93</v>
      </c>
      <c r="E117" s="30" t="s">
        <v>70</v>
      </c>
      <c r="F117" s="30"/>
      <c r="G117" s="30"/>
      <c r="H117" s="18">
        <f>SUMIFS(H118:H1173,$B118:$B1173,$B118,$D118:$D1173,$D118,$E118:$E1173,$E118)/2</f>
        <v>560</v>
      </c>
      <c r="I117" s="18">
        <f>SUMIFS(I118:I1173,$B118:$B1173,$B118,$D118:$D1173,$D118,$E118:$E1173,$E118)/2</f>
        <v>0</v>
      </c>
      <c r="J117" s="18">
        <f>SUMIFS(J118:J1173,$B118:$B1173,$B118,$D118:$D1173,$D118,$E118:$E1173,$E118)/2</f>
        <v>560</v>
      </c>
      <c r="K117" s="18">
        <f>SUMIFS(K118:K1173,$B118:$B1173,$B118,$D118:$D1173,$D118,$E118:$E1173,$E118)/2</f>
        <v>0</v>
      </c>
    </row>
    <row r="118" spans="1:11" s="16" customFormat="1" ht="78">
      <c r="A118" s="19">
        <v>2</v>
      </c>
      <c r="B118" s="37">
        <v>950</v>
      </c>
      <c r="C118" s="38" t="s">
        <v>191</v>
      </c>
      <c r="D118" s="39" t="s">
        <v>93</v>
      </c>
      <c r="E118" s="39" t="s">
        <v>70</v>
      </c>
      <c r="F118" s="39" t="s">
        <v>50</v>
      </c>
      <c r="G118" s="39"/>
      <c r="H118" s="40">
        <f>SUMIFS(H119:H1173,$B119:$B1173,$B118,$D119:$D1173,$D119,$E119:$E1173,$E119,$F119:$F1173,$F119)</f>
        <v>530</v>
      </c>
      <c r="I118" s="40">
        <f>SUMIFS(I119:I1173,$B119:$B1173,$B118,$D119:$D1173,$D119,$E119:$E1173,$E119,$F119:$F1173,$F119)</f>
        <v>0</v>
      </c>
      <c r="J118" s="40">
        <f>SUMIFS(J119:J1173,$B119:$B1173,$B118,$D119:$D1173,$D119,$E119:$E1173,$E119,$F119:$F1173,$F119)</f>
        <v>530</v>
      </c>
      <c r="K118" s="40">
        <f>SUMIFS(K119:K1173,$B119:$B1173,$B118,$D119:$D1173,$D119,$E119:$E1173,$E119,$F119:$F1173,$F119)</f>
        <v>0</v>
      </c>
    </row>
    <row r="119" spans="1:11" s="16" customFormat="1" ht="46.8">
      <c r="A119" s="20">
        <v>3</v>
      </c>
      <c r="B119" s="31">
        <v>950</v>
      </c>
      <c r="C119" s="32" t="s">
        <v>12</v>
      </c>
      <c r="D119" s="33" t="s">
        <v>93</v>
      </c>
      <c r="E119" s="33" t="s">
        <v>70</v>
      </c>
      <c r="F119" s="33" t="s">
        <v>50</v>
      </c>
      <c r="G119" s="33" t="s">
        <v>74</v>
      </c>
      <c r="H119" s="24">
        <v>530</v>
      </c>
      <c r="I119" s="24"/>
      <c r="J119" s="24">
        <v>530</v>
      </c>
      <c r="K119" s="24"/>
    </row>
    <row r="120" spans="1:11" s="16" customFormat="1" ht="62.4">
      <c r="A120" s="19">
        <v>2</v>
      </c>
      <c r="B120" s="37">
        <v>950</v>
      </c>
      <c r="C120" s="38" t="s">
        <v>166</v>
      </c>
      <c r="D120" s="39" t="s">
        <v>93</v>
      </c>
      <c r="E120" s="39" t="s">
        <v>70</v>
      </c>
      <c r="F120" s="39" t="s">
        <v>165</v>
      </c>
      <c r="G120" s="39"/>
      <c r="H120" s="40">
        <f>SUMIFS(H121:H1175,$B121:$B1175,$B120,$D121:$D1175,$D121,$E121:$E1175,$E121,$F121:$F1175,$F121)</f>
        <v>30</v>
      </c>
      <c r="I120" s="40">
        <f>SUMIFS(I121:I1175,$B121:$B1175,$B120,$D121:$D1175,$D121,$E121:$E1175,$E121,$F121:$F1175,$F121)</f>
        <v>0</v>
      </c>
      <c r="J120" s="40">
        <f>SUMIFS(J121:J1175,$B121:$B1175,$B120,$D121:$D1175,$D121,$E121:$E1175,$E121,$F121:$F1175,$F121)</f>
        <v>30</v>
      </c>
      <c r="K120" s="40">
        <f>SUMIFS(K121:K1175,$B121:$B1175,$B120,$D121:$D1175,$D121,$E121:$E1175,$E121,$F121:$F1175,$F121)</f>
        <v>0</v>
      </c>
    </row>
    <row r="121" spans="1:11" s="16" customFormat="1" ht="46.8">
      <c r="A121" s="20">
        <v>3</v>
      </c>
      <c r="B121" s="31">
        <v>950</v>
      </c>
      <c r="C121" s="32" t="s">
        <v>12</v>
      </c>
      <c r="D121" s="33" t="s">
        <v>93</v>
      </c>
      <c r="E121" s="33" t="s">
        <v>70</v>
      </c>
      <c r="F121" s="33" t="s">
        <v>165</v>
      </c>
      <c r="G121" s="33" t="s">
        <v>74</v>
      </c>
      <c r="H121" s="24">
        <v>30</v>
      </c>
      <c r="I121" s="24"/>
      <c r="J121" s="24">
        <v>30</v>
      </c>
      <c r="K121" s="24"/>
    </row>
    <row r="122" spans="1:11" s="16" customFormat="1" ht="46.8">
      <c r="A122" s="19">
        <v>2</v>
      </c>
      <c r="B122" s="37">
        <v>950</v>
      </c>
      <c r="C122" s="38" t="s">
        <v>186</v>
      </c>
      <c r="D122" s="39" t="s">
        <v>93</v>
      </c>
      <c r="E122" s="39" t="s">
        <v>70</v>
      </c>
      <c r="F122" s="39" t="s">
        <v>187</v>
      </c>
      <c r="G122" s="39"/>
      <c r="H122" s="40">
        <f>SUMIFS(H123:H1177,$B123:$B1177,$B122,$D123:$D1177,$D123,$E123:$E1177,$E123,$F123:$F1177,$F123)</f>
        <v>0</v>
      </c>
      <c r="I122" s="40">
        <f>SUMIFS(I123:I1177,$B123:$B1177,$B122,$D123:$D1177,$D123,$E123:$E1177,$E123,$F123:$F1177,$F123)</f>
        <v>0</v>
      </c>
      <c r="J122" s="40">
        <f>SUMIFS(J123:J1177,$B123:$B1177,$B122,$D123:$D1177,$D123,$E123:$E1177,$E123,$F123:$F1177,$F123)</f>
        <v>0</v>
      </c>
      <c r="K122" s="40">
        <f>SUMIFS(K123:K1177,$B123:$B1177,$B122,$D123:$D1177,$D123,$E123:$E1177,$E123,$F123:$F1177,$F123)</f>
        <v>0</v>
      </c>
    </row>
    <row r="123" spans="1:11" s="16" customFormat="1" ht="15.6">
      <c r="A123" s="20">
        <v>3</v>
      </c>
      <c r="B123" s="31">
        <v>950</v>
      </c>
      <c r="C123" s="32" t="s">
        <v>131</v>
      </c>
      <c r="D123" s="33" t="s">
        <v>93</v>
      </c>
      <c r="E123" s="33" t="s">
        <v>70</v>
      </c>
      <c r="F123" s="33" t="s">
        <v>187</v>
      </c>
      <c r="G123" s="33" t="s">
        <v>130</v>
      </c>
      <c r="H123" s="24"/>
      <c r="I123" s="24"/>
      <c r="J123" s="24"/>
      <c r="K123" s="24"/>
    </row>
    <row r="124" spans="1:11" s="16" customFormat="1" ht="15.6">
      <c r="A124" s="17">
        <v>1</v>
      </c>
      <c r="B124" s="28">
        <v>950</v>
      </c>
      <c r="C124" s="29" t="s">
        <v>115</v>
      </c>
      <c r="D124" s="30" t="s">
        <v>93</v>
      </c>
      <c r="E124" s="30" t="s">
        <v>89</v>
      </c>
      <c r="F124" s="30" t="s">
        <v>7</v>
      </c>
      <c r="G124" s="30" t="s">
        <v>72</v>
      </c>
      <c r="H124" s="18">
        <f>SUMIFS(H125:H1180,$B125:$B1180,$B125,$D125:$D1180,$D125,$E125:$E1180,$E125)/2</f>
        <v>0</v>
      </c>
      <c r="I124" s="18">
        <f>SUMIFS(I125:I1180,$B125:$B1180,$B125,$D125:$D1180,$D125,$E125:$E1180,$E125)/2</f>
        <v>0</v>
      </c>
      <c r="J124" s="18">
        <f>SUMIFS(J125:J1180,$B125:$B1180,$B125,$D125:$D1180,$D125,$E125:$E1180,$E125)/2</f>
        <v>0</v>
      </c>
      <c r="K124" s="18">
        <f>SUMIFS(K125:K1180,$B125:$B1180,$B125,$D125:$D1180,$D125,$E125:$E1180,$E125)/2</f>
        <v>0</v>
      </c>
    </row>
    <row r="125" spans="1:11" s="16" customFormat="1" ht="78">
      <c r="A125" s="19">
        <v>2</v>
      </c>
      <c r="B125" s="37">
        <v>950</v>
      </c>
      <c r="C125" s="38" t="s">
        <v>191</v>
      </c>
      <c r="D125" s="39" t="s">
        <v>93</v>
      </c>
      <c r="E125" s="39" t="s">
        <v>89</v>
      </c>
      <c r="F125" s="39" t="s">
        <v>50</v>
      </c>
      <c r="G125" s="39" t="s">
        <v>72</v>
      </c>
      <c r="H125" s="40">
        <f>SUMIFS(H126:H1180,$B126:$B1180,$B125,$D126:$D1180,$D126,$E126:$E1180,$E126,$F126:$F1180,$F126)</f>
        <v>0</v>
      </c>
      <c r="I125" s="40">
        <f>SUMIFS(I126:I1180,$B126:$B1180,$B125,$D126:$D1180,$D126,$E126:$E1180,$E126,$F126:$F1180,$F126)</f>
        <v>0</v>
      </c>
      <c r="J125" s="40">
        <f>SUMIFS(J126:J1180,$B126:$B1180,$B125,$D126:$D1180,$D126,$E126:$E1180,$E126,$F126:$F1180,$F126)</f>
        <v>0</v>
      </c>
      <c r="K125" s="40">
        <f>SUMIFS(K126:K1180,$B126:$B1180,$B125,$D126:$D1180,$D126,$E126:$E1180,$E126,$F126:$F1180,$F126)</f>
        <v>0</v>
      </c>
    </row>
    <row r="126" spans="1:11" s="16" customFormat="1" ht="52.2" customHeight="1">
      <c r="A126" s="20">
        <v>3</v>
      </c>
      <c r="B126" s="31">
        <v>950</v>
      </c>
      <c r="C126" s="32" t="s">
        <v>12</v>
      </c>
      <c r="D126" s="33" t="s">
        <v>93</v>
      </c>
      <c r="E126" s="33" t="s">
        <v>89</v>
      </c>
      <c r="F126" s="33" t="s">
        <v>50</v>
      </c>
      <c r="G126" s="33" t="s">
        <v>74</v>
      </c>
      <c r="H126" s="24"/>
      <c r="I126" s="24"/>
      <c r="J126" s="24"/>
      <c r="K126" s="24"/>
    </row>
    <row r="127" spans="1:11" s="16" customFormat="1" ht="15.6">
      <c r="A127" s="17">
        <v>1</v>
      </c>
      <c r="B127" s="28">
        <v>950</v>
      </c>
      <c r="C127" s="29" t="s">
        <v>38</v>
      </c>
      <c r="D127" s="30" t="s">
        <v>82</v>
      </c>
      <c r="E127" s="30" t="s">
        <v>89</v>
      </c>
      <c r="F127" s="30"/>
      <c r="G127" s="30"/>
      <c r="H127" s="18">
        <f>SUMIFS(H128:H1183,$B128:$B1183,$B128,$D128:$D1183,$D128,$E128:$E1183,$E128)/2</f>
        <v>30182.300000000003</v>
      </c>
      <c r="I127" s="18">
        <f>SUMIFS(I128:I1183,$B128:$B1183,$B128,$D128:$D1183,$D128,$E128:$E1183,$E128)/2</f>
        <v>0</v>
      </c>
      <c r="J127" s="18">
        <f>SUMIFS(J128:J1183,$B128:$B1183,$B128,$D128:$D1183,$D128,$E128:$E1183,$E128)/2</f>
        <v>31285.5</v>
      </c>
      <c r="K127" s="18">
        <f>SUMIFS(K128:K1183,$B128:$B1183,$B128,$D128:$D1183,$D128,$E128:$E1183,$E128)/2</f>
        <v>0</v>
      </c>
    </row>
    <row r="128" spans="1:11" s="16" customFormat="1" ht="62.4">
      <c r="A128" s="19">
        <v>2</v>
      </c>
      <c r="B128" s="37">
        <v>950</v>
      </c>
      <c r="C128" s="38" t="s">
        <v>159</v>
      </c>
      <c r="D128" s="39" t="s">
        <v>82</v>
      </c>
      <c r="E128" s="39" t="s">
        <v>89</v>
      </c>
      <c r="F128" s="39" t="s">
        <v>128</v>
      </c>
      <c r="G128" s="39"/>
      <c r="H128" s="40">
        <f>SUMIFS(H129:H1183,$B129:$B1183,$B128,$D129:$D1183,$D129,$E129:$E1183,$E129,$F129:$F1183,$F129)</f>
        <v>280</v>
      </c>
      <c r="I128" s="40">
        <f>SUMIFS(I129:I1183,$B129:$B1183,$B128,$D129:$D1183,$D129,$E129:$E1183,$E129,$F129:$F1183,$F129)</f>
        <v>0</v>
      </c>
      <c r="J128" s="40">
        <f>SUMIFS(J129:J1183,$B129:$B1183,$B128,$D129:$D1183,$D129,$E129:$E1183,$E129,$F129:$F1183,$F129)</f>
        <v>280</v>
      </c>
      <c r="K128" s="40">
        <f>SUMIFS(K129:K1183,$B129:$B1183,$B128,$D129:$D1183,$D129,$E129:$E1183,$E129,$F129:$F1183,$F129)</f>
        <v>0</v>
      </c>
    </row>
    <row r="129" spans="1:11" s="16" customFormat="1" ht="46.8">
      <c r="A129" s="20">
        <v>3</v>
      </c>
      <c r="B129" s="31">
        <v>950</v>
      </c>
      <c r="C129" s="32" t="s">
        <v>12</v>
      </c>
      <c r="D129" s="33" t="s">
        <v>82</v>
      </c>
      <c r="E129" s="33" t="s">
        <v>89</v>
      </c>
      <c r="F129" s="33" t="s">
        <v>128</v>
      </c>
      <c r="G129" s="33" t="s">
        <v>74</v>
      </c>
      <c r="H129" s="24">
        <v>280</v>
      </c>
      <c r="I129" s="24"/>
      <c r="J129" s="24">
        <v>280</v>
      </c>
      <c r="K129" s="24"/>
    </row>
    <row r="130" spans="1:11" s="16" customFormat="1" ht="78">
      <c r="A130" s="19">
        <v>2</v>
      </c>
      <c r="B130" s="37">
        <v>950</v>
      </c>
      <c r="C130" s="41" t="s">
        <v>178</v>
      </c>
      <c r="D130" s="39" t="s">
        <v>82</v>
      </c>
      <c r="E130" s="39" t="s">
        <v>89</v>
      </c>
      <c r="F130" s="39" t="s">
        <v>39</v>
      </c>
      <c r="G130" s="39"/>
      <c r="H130" s="40">
        <f>SUMIFS(H131:H1185,$B131:$B1185,$B130,$D131:$D1185,$D131,$E131:$E1185,$E131,$F131:$F1185,$F131)</f>
        <v>350</v>
      </c>
      <c r="I130" s="40">
        <f>SUMIFS(I131:I1185,$B131:$B1185,$B130,$D131:$D1185,$D131,$E131:$E1185,$E131,$F131:$F1185,$F131)</f>
        <v>0</v>
      </c>
      <c r="J130" s="40">
        <f>SUMIFS(J131:J1185,$B131:$B1185,$B130,$D131:$D1185,$D131,$E131:$E1185,$E131,$F131:$F1185,$F131)</f>
        <v>350</v>
      </c>
      <c r="K130" s="40">
        <f>SUMIFS(K131:K1185,$B131:$B1185,$B130,$D131:$D1185,$D131,$E131:$E1185,$E131,$F131:$F1185,$F131)</f>
        <v>0</v>
      </c>
    </row>
    <row r="131" spans="1:11" s="16" customFormat="1" ht="46.8">
      <c r="A131" s="20">
        <v>3</v>
      </c>
      <c r="B131" s="31">
        <v>950</v>
      </c>
      <c r="C131" s="32" t="s">
        <v>12</v>
      </c>
      <c r="D131" s="33" t="s">
        <v>82</v>
      </c>
      <c r="E131" s="33" t="s">
        <v>89</v>
      </c>
      <c r="F131" s="33" t="s">
        <v>39</v>
      </c>
      <c r="G131" s="33" t="s">
        <v>74</v>
      </c>
      <c r="H131" s="24">
        <v>350</v>
      </c>
      <c r="I131" s="24"/>
      <c r="J131" s="24">
        <v>350</v>
      </c>
      <c r="K131" s="24"/>
    </row>
    <row r="132" spans="1:11" s="16" customFormat="1" ht="78">
      <c r="A132" s="19">
        <v>2</v>
      </c>
      <c r="B132" s="37">
        <v>950</v>
      </c>
      <c r="C132" s="38" t="s">
        <v>191</v>
      </c>
      <c r="D132" s="39" t="s">
        <v>82</v>
      </c>
      <c r="E132" s="39" t="s">
        <v>89</v>
      </c>
      <c r="F132" s="39" t="s">
        <v>50</v>
      </c>
      <c r="G132" s="39"/>
      <c r="H132" s="40">
        <f>SUMIFS(H133:H1187,$B133:$B1187,$B132,$D133:$D1187,$D133,$E133:$E1187,$E133,$F133:$F1187,$F133)</f>
        <v>28158.5</v>
      </c>
      <c r="I132" s="40">
        <f>SUMIFS(I133:I1187,$B133:$B1187,$B132,$D133:$D1187,$D133,$E133:$E1187,$E133,$F133:$F1187,$F133)</f>
        <v>0</v>
      </c>
      <c r="J132" s="40">
        <f>SUMIFS(J133:J1187,$B133:$B1187,$B132,$D133:$D1187,$D133,$E133:$E1187,$E133,$F133:$F1187,$F133)</f>
        <v>28158.5</v>
      </c>
      <c r="K132" s="40">
        <f>SUMIFS(K133:K1187,$B133:$B1187,$B132,$D133:$D1187,$D133,$E133:$E1187,$E133,$F133:$F1187,$F133)</f>
        <v>0</v>
      </c>
    </row>
    <row r="133" spans="1:11" s="16" customFormat="1" ht="46.8">
      <c r="A133" s="20">
        <v>3</v>
      </c>
      <c r="B133" s="31">
        <v>950</v>
      </c>
      <c r="C133" s="32" t="s">
        <v>12</v>
      </c>
      <c r="D133" s="33" t="s">
        <v>82</v>
      </c>
      <c r="E133" s="33" t="s">
        <v>89</v>
      </c>
      <c r="F133" s="33" t="s">
        <v>50</v>
      </c>
      <c r="G133" s="33" t="s">
        <v>74</v>
      </c>
      <c r="H133" s="24">
        <v>28158.5</v>
      </c>
      <c r="I133" s="24"/>
      <c r="J133" s="24">
        <v>28158.5</v>
      </c>
      <c r="K133" s="24"/>
    </row>
    <row r="134" spans="1:11" s="16" customFormat="1" ht="46.8">
      <c r="A134" s="19">
        <v>2</v>
      </c>
      <c r="B134" s="37">
        <v>950</v>
      </c>
      <c r="C134" s="38" t="s">
        <v>162</v>
      </c>
      <c r="D134" s="39" t="s">
        <v>82</v>
      </c>
      <c r="E134" s="39" t="s">
        <v>89</v>
      </c>
      <c r="F134" s="39" t="s">
        <v>157</v>
      </c>
      <c r="G134" s="39"/>
      <c r="H134" s="40">
        <f>SUMIFS(H135:H1189,$B135:$B1189,$B134,$D135:$D1189,$D135,$E135:$E1189,$E135,$F135:$F1189,$F135)</f>
        <v>1393.8</v>
      </c>
      <c r="I134" s="40">
        <f>SUMIFS(I135:I1189,$B135:$B1189,$B134,$D135:$D1189,$D135,$E135:$E1189,$E135,$F135:$F1189,$F135)</f>
        <v>0</v>
      </c>
      <c r="J134" s="40">
        <f>SUMIFS(J135:J1189,$B135:$B1189,$B134,$D135:$D1189,$D135,$E135:$E1189,$E135,$F135:$F1189,$F135)</f>
        <v>2497</v>
      </c>
      <c r="K134" s="40">
        <f>SUMIFS(K135:K1189,$B135:$B1189,$B134,$D135:$D1189,$D135,$E135:$E1189,$E135,$F135:$F1189,$F135)</f>
        <v>0</v>
      </c>
    </row>
    <row r="135" spans="1:11" s="16" customFormat="1" ht="46.8">
      <c r="A135" s="20">
        <v>3</v>
      </c>
      <c r="B135" s="31">
        <v>950</v>
      </c>
      <c r="C135" s="32" t="s">
        <v>12</v>
      </c>
      <c r="D135" s="33" t="s">
        <v>82</v>
      </c>
      <c r="E135" s="33" t="s">
        <v>89</v>
      </c>
      <c r="F135" s="33" t="s">
        <v>157</v>
      </c>
      <c r="G135" s="33" t="s">
        <v>74</v>
      </c>
      <c r="H135" s="24">
        <v>1393.8</v>
      </c>
      <c r="I135" s="24"/>
      <c r="J135" s="24">
        <v>2497</v>
      </c>
      <c r="K135" s="24"/>
    </row>
    <row r="136" spans="1:11" s="16" customFormat="1" ht="15.6">
      <c r="A136" s="17">
        <v>1</v>
      </c>
      <c r="B136" s="28">
        <v>950</v>
      </c>
      <c r="C136" s="29" t="s">
        <v>134</v>
      </c>
      <c r="D136" s="30" t="s">
        <v>85</v>
      </c>
      <c r="E136" s="30" t="s">
        <v>87</v>
      </c>
      <c r="F136" s="30"/>
      <c r="G136" s="30"/>
      <c r="H136" s="18">
        <f>SUMIFS(H137:H1192,$B137:$B1192,$B137,$D137:$D1192,$D137,$E137:$E1192,$E137)/2</f>
        <v>18963.5</v>
      </c>
      <c r="I136" s="18">
        <f>SUMIFS(I137:I1192,$B137:$B1192,$B137,$D137:$D1192,$D137,$E137:$E1192,$E137)/2</f>
        <v>18963.5</v>
      </c>
      <c r="J136" s="18">
        <f>SUMIFS(J137:J1192,$B137:$B1192,$B137,$D137:$D1192,$D137,$E137:$E1192,$E137)/2</f>
        <v>18963.5</v>
      </c>
      <c r="K136" s="18">
        <f>SUMIFS(K137:K1192,$B137:$B1192,$B137,$D137:$D1192,$D137,$E137:$E1192,$E137)/2</f>
        <v>18963.5</v>
      </c>
    </row>
    <row r="137" spans="1:11" s="16" customFormat="1" ht="104.25" customHeight="1">
      <c r="A137" s="19">
        <v>2</v>
      </c>
      <c r="B137" s="37">
        <v>950</v>
      </c>
      <c r="C137" s="38" t="s">
        <v>183</v>
      </c>
      <c r="D137" s="39" t="s">
        <v>85</v>
      </c>
      <c r="E137" s="39" t="s">
        <v>87</v>
      </c>
      <c r="F137" s="39" t="s">
        <v>122</v>
      </c>
      <c r="G137" s="39"/>
      <c r="H137" s="40">
        <f>SUMIFS(H138:H1192,$B138:$B1192,$B137,$D138:$D1192,$D138,$E138:$E1192,$E138,$F138:$F1192,$F138)</f>
        <v>18963.5</v>
      </c>
      <c r="I137" s="40">
        <f>SUMIFS(I138:I1192,$B138:$B1192,$B137,$D138:$D1192,$D138,$E138:$E1192,$E138,$F138:$F1192,$F138)</f>
        <v>18963.5</v>
      </c>
      <c r="J137" s="40">
        <f>SUMIFS(J138:J1192,$B138:$B1192,$B137,$D138:$D1192,$D138,$E138:$E1192,$E138,$F138:$F1192,$F138)</f>
        <v>18963.5</v>
      </c>
      <c r="K137" s="40">
        <f>SUMIFS(K138:K1192,$B138:$B1192,$B137,$D138:$D1192,$D138,$E138:$E1192,$E138,$F138:$F1192,$F138)</f>
        <v>18963.5</v>
      </c>
    </row>
    <row r="138" spans="1:11" s="16" customFormat="1" ht="15.6">
      <c r="A138" s="20">
        <v>3</v>
      </c>
      <c r="B138" s="31">
        <v>950</v>
      </c>
      <c r="C138" s="32" t="s">
        <v>120</v>
      </c>
      <c r="D138" s="33" t="s">
        <v>85</v>
      </c>
      <c r="E138" s="33" t="s">
        <v>87</v>
      </c>
      <c r="F138" s="33" t="s">
        <v>122</v>
      </c>
      <c r="G138" s="33" t="s">
        <v>121</v>
      </c>
      <c r="H138" s="24">
        <v>18963.5</v>
      </c>
      <c r="I138" s="24">
        <v>18963.5</v>
      </c>
      <c r="J138" s="24">
        <v>18963.5</v>
      </c>
      <c r="K138" s="24">
        <v>18963.5</v>
      </c>
    </row>
    <row r="139" spans="1:11" s="16" customFormat="1" ht="31.2">
      <c r="A139" s="14">
        <v>0</v>
      </c>
      <c r="B139" s="26">
        <v>955</v>
      </c>
      <c r="C139" s="27" t="s">
        <v>40</v>
      </c>
      <c r="D139" s="34" t="s">
        <v>72</v>
      </c>
      <c r="E139" s="34" t="s">
        <v>72</v>
      </c>
      <c r="F139" s="34" t="s">
        <v>7</v>
      </c>
      <c r="G139" s="34" t="s">
        <v>72</v>
      </c>
      <c r="H139" s="15">
        <f>SUMIFS(H140:H1201,$B140:$B1201,$B140)/3</f>
        <v>484143.99999999983</v>
      </c>
      <c r="I139" s="15">
        <f>SUMIFS(I140:I1201,$B140:$B1201,$B140)/3</f>
        <v>139383.40000000008</v>
      </c>
      <c r="J139" s="15">
        <f>SUMIFS(J140:J1201,$B140:$B1201,$B140)/3</f>
        <v>480972.89999999973</v>
      </c>
      <c r="K139" s="15">
        <f>SUMIFS(K140:K1201,$B140:$B1201,$B140)/3</f>
        <v>139383.40000000008</v>
      </c>
    </row>
    <row r="140" spans="1:11" s="16" customFormat="1" ht="62.4">
      <c r="A140" s="17">
        <v>1</v>
      </c>
      <c r="B140" s="28">
        <v>955</v>
      </c>
      <c r="C140" s="29" t="s">
        <v>41</v>
      </c>
      <c r="D140" s="30" t="s">
        <v>70</v>
      </c>
      <c r="E140" s="30" t="s">
        <v>89</v>
      </c>
      <c r="F140" s="30" t="s">
        <v>7</v>
      </c>
      <c r="G140" s="30" t="s">
        <v>72</v>
      </c>
      <c r="H140" s="18">
        <f>SUMIFS(H141:H1196,$B141:$B1196,$B141,$D141:$D1196,$D141,$E141:$E1196,$E141)/2</f>
        <v>2991.6</v>
      </c>
      <c r="I140" s="18">
        <f>SUMIFS(I141:I1196,$B141:$B1196,$B141,$D141:$D1196,$D141,$E141:$E1196,$E141)/2</f>
        <v>0</v>
      </c>
      <c r="J140" s="18">
        <f>SUMIFS(J141:J1196,$B141:$B1196,$B141,$D141:$D1196,$D141,$E141:$E1196,$E141)/2</f>
        <v>2991.6</v>
      </c>
      <c r="K140" s="18">
        <f>SUMIFS(K141:K1196,$B141:$B1196,$B141,$D141:$D1196,$D141,$E141:$E1196,$E141)/2</f>
        <v>0</v>
      </c>
    </row>
    <row r="141" spans="1:11" s="16" customFormat="1" ht="78">
      <c r="A141" s="19">
        <v>2</v>
      </c>
      <c r="B141" s="37">
        <v>955</v>
      </c>
      <c r="C141" s="38" t="s">
        <v>9</v>
      </c>
      <c r="D141" s="39" t="s">
        <v>70</v>
      </c>
      <c r="E141" s="39" t="s">
        <v>89</v>
      </c>
      <c r="F141" s="39" t="s">
        <v>109</v>
      </c>
      <c r="G141" s="39" t="s">
        <v>72</v>
      </c>
      <c r="H141" s="40">
        <f>SUMIFS(H142:H1196,$B142:$B1196,$B141,$D142:$D1196,$D142,$E142:$E1196,$E142,$F142:$F1196,$F142)</f>
        <v>2991.6</v>
      </c>
      <c r="I141" s="40">
        <f>SUMIFS(I142:I1196,$B142:$B1196,$B141,$D142:$D1196,$D142,$E142:$E1196,$E142,$F142:$F1196,$F142)</f>
        <v>0</v>
      </c>
      <c r="J141" s="40">
        <f>SUMIFS(J142:J1196,$B142:$B1196,$B141,$D142:$D1196,$D142,$E142:$E1196,$E142,$F142:$F1196,$F142)</f>
        <v>2991.6</v>
      </c>
      <c r="K141" s="40">
        <f>SUMIFS(K142:K1196,$B142:$B1196,$B141,$D142:$D1196,$D142,$E142:$E1196,$E142,$F142:$F1196,$F142)</f>
        <v>0</v>
      </c>
    </row>
    <row r="142" spans="1:11" s="16" customFormat="1" ht="46.8">
      <c r="A142" s="20">
        <v>3</v>
      </c>
      <c r="B142" s="31">
        <v>955</v>
      </c>
      <c r="C142" s="32" t="s">
        <v>11</v>
      </c>
      <c r="D142" s="33" t="s">
        <v>70</v>
      </c>
      <c r="E142" s="33" t="s">
        <v>89</v>
      </c>
      <c r="F142" s="33" t="s">
        <v>109</v>
      </c>
      <c r="G142" s="33" t="s">
        <v>73</v>
      </c>
      <c r="H142" s="24">
        <v>2991.6</v>
      </c>
      <c r="I142" s="24"/>
      <c r="J142" s="24">
        <v>2991.6</v>
      </c>
      <c r="K142" s="24"/>
    </row>
    <row r="143" spans="1:11" s="16" customFormat="1" ht="46.8">
      <c r="A143" s="20">
        <v>3</v>
      </c>
      <c r="B143" s="31">
        <v>955</v>
      </c>
      <c r="C143" s="45" t="s">
        <v>12</v>
      </c>
      <c r="D143" s="33" t="s">
        <v>70</v>
      </c>
      <c r="E143" s="33" t="s">
        <v>89</v>
      </c>
      <c r="F143" s="33" t="s">
        <v>109</v>
      </c>
      <c r="G143" s="33" t="s">
        <v>74</v>
      </c>
      <c r="H143" s="24"/>
      <c r="I143" s="24"/>
      <c r="J143" s="24"/>
      <c r="K143" s="24"/>
    </row>
    <row r="144" spans="1:11" s="16" customFormat="1" ht="78">
      <c r="A144" s="17">
        <v>1</v>
      </c>
      <c r="B144" s="28">
        <v>955</v>
      </c>
      <c r="C144" s="29" t="s">
        <v>34</v>
      </c>
      <c r="D144" s="30" t="s">
        <v>70</v>
      </c>
      <c r="E144" s="30" t="s">
        <v>87</v>
      </c>
      <c r="F144" s="30" t="s">
        <v>7</v>
      </c>
      <c r="G144" s="30" t="s">
        <v>72</v>
      </c>
      <c r="H144" s="18">
        <f>SUMIFS(H145:H1200,$B145:$B1200,$B145,$D145:$D1200,$D145,$E145:$E1200,$E145)/2</f>
        <v>29768</v>
      </c>
      <c r="I144" s="18">
        <f>SUMIFS(I145:I1200,$B145:$B1200,$B145,$D145:$D1200,$D145,$E145:$E1200,$E145)/2</f>
        <v>2092.5</v>
      </c>
      <c r="J144" s="18">
        <f>SUMIFS(J145:J1200,$B145:$B1200,$B145,$D145:$D1200,$D145,$E145:$E1200,$E145)/2</f>
        <v>29730</v>
      </c>
      <c r="K144" s="18">
        <f>SUMIFS(K145:K1200,$B145:$B1200,$B145,$D145:$D1200,$D145,$E145:$E1200,$E145)/2</f>
        <v>2092.5</v>
      </c>
    </row>
    <row r="145" spans="1:11" s="16" customFormat="1" ht="62.4">
      <c r="A145" s="19">
        <v>2</v>
      </c>
      <c r="B145" s="37">
        <v>955</v>
      </c>
      <c r="C145" s="47" t="s">
        <v>173</v>
      </c>
      <c r="D145" s="39" t="s">
        <v>70</v>
      </c>
      <c r="E145" s="39" t="s">
        <v>87</v>
      </c>
      <c r="F145" s="39" t="s">
        <v>15</v>
      </c>
      <c r="G145" s="39" t="s">
        <v>72</v>
      </c>
      <c r="H145" s="40">
        <f>SUMIFS(H146:H1200,$B146:$B1200,$B145,$D146:$D1200,$D146,$E146:$E1200,$E146,$F146:$F1200,$F146)</f>
        <v>271</v>
      </c>
      <c r="I145" s="40">
        <f>SUMIFS(I146:I1200,$B146:$B1200,$B145,$D146:$D1200,$D146,$E146:$E1200,$E146,$F146:$F1200,$F146)</f>
        <v>0</v>
      </c>
      <c r="J145" s="40">
        <f>SUMIFS(J146:J1200,$B146:$B1200,$B145,$D146:$D1200,$D146,$E146:$E1200,$E146,$F146:$F1200,$F146)</f>
        <v>233</v>
      </c>
      <c r="K145" s="40">
        <f>SUMIFS(K146:K1200,$B146:$B1200,$B145,$D146:$D1200,$D146,$E146:$E1200,$E146,$F146:$F1200,$F146)</f>
        <v>0</v>
      </c>
    </row>
    <row r="146" spans="1:11" s="16" customFormat="1" ht="46.8">
      <c r="A146" s="20">
        <v>3</v>
      </c>
      <c r="B146" s="31">
        <v>955</v>
      </c>
      <c r="C146" s="45" t="s">
        <v>12</v>
      </c>
      <c r="D146" s="33" t="s">
        <v>70</v>
      </c>
      <c r="E146" s="33" t="s">
        <v>87</v>
      </c>
      <c r="F146" s="33" t="s">
        <v>15</v>
      </c>
      <c r="G146" s="33" t="s">
        <v>74</v>
      </c>
      <c r="H146" s="24">
        <v>271</v>
      </c>
      <c r="I146" s="24"/>
      <c r="J146" s="24">
        <v>233</v>
      </c>
      <c r="K146" s="24"/>
    </row>
    <row r="147" spans="1:11" s="16" customFormat="1" ht="62.4">
      <c r="A147" s="19">
        <v>2</v>
      </c>
      <c r="B147" s="43">
        <v>955</v>
      </c>
      <c r="C147" s="47" t="s">
        <v>174</v>
      </c>
      <c r="D147" s="44" t="s">
        <v>70</v>
      </c>
      <c r="E147" s="39" t="s">
        <v>87</v>
      </c>
      <c r="F147" s="39" t="s">
        <v>42</v>
      </c>
      <c r="G147" s="39" t="s">
        <v>72</v>
      </c>
      <c r="H147" s="40">
        <f>SUMIFS(H148:H1202,$B148:$B1202,$B147,$D148:$D1202,$D148,$E148:$E1202,$E148,$F148:$F1202,$F148)</f>
        <v>79.5</v>
      </c>
      <c r="I147" s="40">
        <f>SUMIFS(I148:I1202,$B148:$B1202,$B147,$D148:$D1202,$D148,$E148:$E1202,$E148,$F148:$F1202,$F148)</f>
        <v>0</v>
      </c>
      <c r="J147" s="40">
        <f>SUMIFS(J148:J1202,$B148:$B1202,$B147,$D148:$D1202,$D148,$E148:$E1202,$E148,$F148:$F1202,$F148)</f>
        <v>79.5</v>
      </c>
      <c r="K147" s="40">
        <f>SUMIFS(K148:K1202,$B148:$B1202,$B147,$D148:$D1202,$D148,$E148:$E1202,$E148,$F148:$F1202,$F148)</f>
        <v>0</v>
      </c>
    </row>
    <row r="148" spans="1:11" s="16" customFormat="1" ht="46.8">
      <c r="A148" s="20">
        <v>3</v>
      </c>
      <c r="B148" s="31">
        <v>955</v>
      </c>
      <c r="C148" s="46" t="s">
        <v>12</v>
      </c>
      <c r="D148" s="33" t="s">
        <v>70</v>
      </c>
      <c r="E148" s="33" t="s">
        <v>87</v>
      </c>
      <c r="F148" s="33" t="s">
        <v>42</v>
      </c>
      <c r="G148" s="33" t="s">
        <v>74</v>
      </c>
      <c r="H148" s="24">
        <v>79.5</v>
      </c>
      <c r="I148" s="24"/>
      <c r="J148" s="24">
        <v>79.5</v>
      </c>
      <c r="K148" s="24"/>
    </row>
    <row r="149" spans="1:11" s="16" customFormat="1" ht="78">
      <c r="A149" s="19">
        <v>2</v>
      </c>
      <c r="B149" s="37">
        <v>955</v>
      </c>
      <c r="C149" s="38" t="s">
        <v>9</v>
      </c>
      <c r="D149" s="39" t="s">
        <v>70</v>
      </c>
      <c r="E149" s="39" t="s">
        <v>87</v>
      </c>
      <c r="F149" s="39" t="s">
        <v>109</v>
      </c>
      <c r="G149" s="39" t="s">
        <v>72</v>
      </c>
      <c r="H149" s="40">
        <f>SUMIFS(H150:H1204,$B150:$B1204,$B149,$D150:$D1204,$D150,$E150:$E1204,$E150,$F150:$F1204,$F150)</f>
        <v>29417.5</v>
      </c>
      <c r="I149" s="40">
        <f>SUMIFS(I150:I1204,$B150:$B1204,$B149,$D150:$D1204,$D150,$E150:$E1204,$E150,$F150:$F1204,$F150)</f>
        <v>2092.5</v>
      </c>
      <c r="J149" s="40">
        <f>SUMIFS(J150:J1204,$B150:$B1204,$B149,$D150:$D1204,$D150,$E150:$E1204,$E150,$F150:$F1204,$F150)</f>
        <v>29417.5</v>
      </c>
      <c r="K149" s="40">
        <f>SUMIFS(K150:K1204,$B150:$B1204,$B149,$D150:$D1204,$D150,$E150:$E1204,$E150,$F150:$F1204,$F150)</f>
        <v>2092.5</v>
      </c>
    </row>
    <row r="150" spans="1:11" s="16" customFormat="1" ht="46.8">
      <c r="A150" s="20">
        <v>3</v>
      </c>
      <c r="B150" s="31">
        <v>955</v>
      </c>
      <c r="C150" s="32" t="s">
        <v>11</v>
      </c>
      <c r="D150" s="33" t="s">
        <v>70</v>
      </c>
      <c r="E150" s="33" t="s">
        <v>87</v>
      </c>
      <c r="F150" s="33" t="s">
        <v>109</v>
      </c>
      <c r="G150" s="33" t="s">
        <v>73</v>
      </c>
      <c r="H150" s="24">
        <v>27354</v>
      </c>
      <c r="I150" s="24">
        <v>1859.7</v>
      </c>
      <c r="J150" s="24">
        <v>27354</v>
      </c>
      <c r="K150" s="24">
        <v>1859.7</v>
      </c>
    </row>
    <row r="151" spans="1:11" s="16" customFormat="1" ht="46.8">
      <c r="A151" s="20">
        <v>3</v>
      </c>
      <c r="B151" s="31">
        <v>955</v>
      </c>
      <c r="C151" s="32" t="s">
        <v>12</v>
      </c>
      <c r="D151" s="33" t="s">
        <v>70</v>
      </c>
      <c r="E151" s="33" t="s">
        <v>87</v>
      </c>
      <c r="F151" s="33" t="s">
        <v>109</v>
      </c>
      <c r="G151" s="33" t="s">
        <v>74</v>
      </c>
      <c r="H151" s="24">
        <v>2019</v>
      </c>
      <c r="I151" s="24">
        <v>232.8</v>
      </c>
      <c r="J151" s="24">
        <v>2019</v>
      </c>
      <c r="K151" s="24">
        <v>232.8</v>
      </c>
    </row>
    <row r="152" spans="1:11" s="16" customFormat="1" ht="37.799999999999997" customHeight="1">
      <c r="A152" s="20">
        <v>3</v>
      </c>
      <c r="B152" s="31">
        <v>955</v>
      </c>
      <c r="C152" s="32" t="s">
        <v>21</v>
      </c>
      <c r="D152" s="33" t="s">
        <v>70</v>
      </c>
      <c r="E152" s="33" t="s">
        <v>87</v>
      </c>
      <c r="F152" s="33" t="s">
        <v>109</v>
      </c>
      <c r="G152" s="33" t="s">
        <v>81</v>
      </c>
      <c r="H152" s="24"/>
      <c r="I152" s="24"/>
      <c r="J152" s="24"/>
      <c r="K152" s="24"/>
    </row>
    <row r="153" spans="1:11" s="16" customFormat="1" ht="15.6">
      <c r="A153" s="20">
        <v>3</v>
      </c>
      <c r="B153" s="31">
        <v>955</v>
      </c>
      <c r="C153" s="32" t="s">
        <v>13</v>
      </c>
      <c r="D153" s="33" t="s">
        <v>70</v>
      </c>
      <c r="E153" s="33" t="s">
        <v>87</v>
      </c>
      <c r="F153" s="33" t="s">
        <v>109</v>
      </c>
      <c r="G153" s="33" t="s">
        <v>75</v>
      </c>
      <c r="H153" s="24">
        <v>44.5</v>
      </c>
      <c r="I153" s="24"/>
      <c r="J153" s="24">
        <v>44.5</v>
      </c>
      <c r="K153" s="24"/>
    </row>
    <row r="154" spans="1:11" s="16" customFormat="1" ht="15.6">
      <c r="A154" s="17">
        <v>1</v>
      </c>
      <c r="B154" s="28">
        <v>955</v>
      </c>
      <c r="C154" s="29" t="s">
        <v>138</v>
      </c>
      <c r="D154" s="30" t="s">
        <v>70</v>
      </c>
      <c r="E154" s="30" t="s">
        <v>93</v>
      </c>
      <c r="F154" s="30" t="s">
        <v>7</v>
      </c>
      <c r="G154" s="30" t="s">
        <v>72</v>
      </c>
      <c r="H154" s="18">
        <f>SUMIFS(H155:H1210,$B155:$B1210,$B155,$D155:$D1210,$D155,$E155:$E1210,$E155)/2</f>
        <v>2.6</v>
      </c>
      <c r="I154" s="18">
        <f>SUMIFS(I155:I1210,$B155:$B1210,$B155,$D155:$D1210,$D155,$E155:$E1210,$E155)/2</f>
        <v>2.6</v>
      </c>
      <c r="J154" s="18">
        <f>SUMIFS(J155:J1210,$B155:$B1210,$B155,$D155:$D1210,$D155,$E155:$E1210,$E155)/2</f>
        <v>2.6</v>
      </c>
      <c r="K154" s="18">
        <f>SUMIFS(K155:K1210,$B155:$B1210,$B155,$D155:$D1210,$D155,$E155:$E1210,$E155)/2</f>
        <v>2.6</v>
      </c>
    </row>
    <row r="155" spans="1:11" s="16" customFormat="1" ht="46.8">
      <c r="A155" s="19">
        <v>2</v>
      </c>
      <c r="B155" s="37">
        <v>955</v>
      </c>
      <c r="C155" s="47" t="s">
        <v>139</v>
      </c>
      <c r="D155" s="39" t="s">
        <v>70</v>
      </c>
      <c r="E155" s="39" t="s">
        <v>93</v>
      </c>
      <c r="F155" s="39" t="s">
        <v>140</v>
      </c>
      <c r="G155" s="39" t="s">
        <v>72</v>
      </c>
      <c r="H155" s="40">
        <f>SUMIFS(H156:H1210,$B156:$B1210,$B155,$D156:$D1210,$D156,$E156:$E1210,$E156,$F156:$F1210,$F156)</f>
        <v>2.6</v>
      </c>
      <c r="I155" s="40">
        <f>SUMIFS(I156:I1210,$B156:$B1210,$B155,$D156:$D1210,$D156,$E156:$E1210,$E156,$F156:$F1210,$F156)</f>
        <v>2.6</v>
      </c>
      <c r="J155" s="40">
        <f>SUMIFS(J156:J1210,$B156:$B1210,$B155,$D156:$D1210,$D156,$E156:$E1210,$E156,$F156:$F1210,$F156)</f>
        <v>2.6</v>
      </c>
      <c r="K155" s="40">
        <f>SUMIFS(K156:K1210,$B156:$B1210,$B155,$D156:$D1210,$D156,$E156:$E1210,$E156,$F156:$F1210,$F156)</f>
        <v>2.6</v>
      </c>
    </row>
    <row r="156" spans="1:11" s="16" customFormat="1" ht="46.8">
      <c r="A156" s="20">
        <v>3</v>
      </c>
      <c r="B156" s="31">
        <v>955</v>
      </c>
      <c r="C156" s="45" t="s">
        <v>12</v>
      </c>
      <c r="D156" s="33" t="s">
        <v>70</v>
      </c>
      <c r="E156" s="33" t="s">
        <v>93</v>
      </c>
      <c r="F156" s="33" t="s">
        <v>140</v>
      </c>
      <c r="G156" s="33" t="s">
        <v>74</v>
      </c>
      <c r="H156" s="24">
        <v>2.6</v>
      </c>
      <c r="I156" s="24">
        <v>2.6</v>
      </c>
      <c r="J156" s="24">
        <v>2.6</v>
      </c>
      <c r="K156" s="24">
        <v>2.6</v>
      </c>
    </row>
    <row r="157" spans="1:11" s="16" customFormat="1" ht="15.6">
      <c r="A157" s="17">
        <v>1</v>
      </c>
      <c r="B157" s="28">
        <v>955</v>
      </c>
      <c r="C157" s="29" t="s">
        <v>43</v>
      </c>
      <c r="D157" s="30" t="s">
        <v>70</v>
      </c>
      <c r="E157" s="30" t="s">
        <v>86</v>
      </c>
      <c r="F157" s="30" t="s">
        <v>7</v>
      </c>
      <c r="G157" s="30" t="s">
        <v>72</v>
      </c>
      <c r="H157" s="18">
        <f>SUMIFS(H158:H1213,$B158:$B1213,$B158,$D158:$D1213,$D158,$E158:$E1213,$E158)/2</f>
        <v>100</v>
      </c>
      <c r="I157" s="18">
        <f>SUMIFS(I158:I1213,$B158:$B1213,$B158,$D158:$D1213,$D158,$E158:$E1213,$E158)/2</f>
        <v>0</v>
      </c>
      <c r="J157" s="18">
        <f>SUMIFS(J158:J1213,$B158:$B1213,$B158,$D158:$D1213,$D158,$E158:$E1213,$E158)/2</f>
        <v>100</v>
      </c>
      <c r="K157" s="18">
        <f>SUMIFS(K158:K1213,$B158:$B1213,$B158,$D158:$D1213,$D158,$E158:$E1213,$E158)/2</f>
        <v>0</v>
      </c>
    </row>
    <row r="158" spans="1:11" s="16" customFormat="1" ht="46.8">
      <c r="A158" s="19">
        <v>2</v>
      </c>
      <c r="B158" s="37">
        <v>955</v>
      </c>
      <c r="C158" s="38" t="s">
        <v>35</v>
      </c>
      <c r="D158" s="39" t="s">
        <v>70</v>
      </c>
      <c r="E158" s="39" t="s">
        <v>86</v>
      </c>
      <c r="F158" s="39" t="s">
        <v>111</v>
      </c>
      <c r="G158" s="39" t="s">
        <v>72</v>
      </c>
      <c r="H158" s="40">
        <f>SUMIFS(H159:H1213,$B159:$B1213,$B158,$D159:$D1213,$D159,$E159:$E1213,$E159,$F159:$F1213,$F159)</f>
        <v>100</v>
      </c>
      <c r="I158" s="40">
        <f>SUMIFS(I159:I1213,$B159:$B1213,$B158,$D159:$D1213,$D159,$E159:$E1213,$E159,$F159:$F1213,$F159)</f>
        <v>0</v>
      </c>
      <c r="J158" s="40">
        <f>SUMIFS(J159:J1213,$B159:$B1213,$B158,$D159:$D1213,$D159,$E159:$E1213,$E159,$F159:$F1213,$F159)</f>
        <v>100</v>
      </c>
      <c r="K158" s="40">
        <f>SUMIFS(K159:K1213,$B159:$B1213,$B158,$D159:$D1213,$D159,$E159:$E1213,$E159,$F159:$F1213,$F159)</f>
        <v>0</v>
      </c>
    </row>
    <row r="159" spans="1:11" s="16" customFormat="1" ht="15.6">
      <c r="A159" s="20">
        <v>3</v>
      </c>
      <c r="B159" s="31">
        <v>955</v>
      </c>
      <c r="C159" s="32" t="s">
        <v>44</v>
      </c>
      <c r="D159" s="33" t="s">
        <v>70</v>
      </c>
      <c r="E159" s="33" t="s">
        <v>86</v>
      </c>
      <c r="F159" s="33" t="s">
        <v>111</v>
      </c>
      <c r="G159" s="33" t="s">
        <v>91</v>
      </c>
      <c r="H159" s="24">
        <v>100</v>
      </c>
      <c r="I159" s="24"/>
      <c r="J159" s="24">
        <v>100</v>
      </c>
      <c r="K159" s="24"/>
    </row>
    <row r="160" spans="1:11" s="16" customFormat="1" ht="15.6">
      <c r="A160" s="17">
        <v>1</v>
      </c>
      <c r="B160" s="28">
        <v>955</v>
      </c>
      <c r="C160" s="29" t="s">
        <v>14</v>
      </c>
      <c r="D160" s="30" t="s">
        <v>70</v>
      </c>
      <c r="E160" s="30" t="s">
        <v>76</v>
      </c>
      <c r="F160" s="30"/>
      <c r="G160" s="30"/>
      <c r="H160" s="18">
        <f>SUMIFS(H161:H1216,$B161:$B1216,$B161,$D161:$D1216,$D161,$E161:$E1216,$E161)/2</f>
        <v>104629.1</v>
      </c>
      <c r="I160" s="18">
        <f>SUMIFS(I161:I1216,$B161:$B1216,$B161,$D161:$D1216,$D161,$E161:$E1216,$E161)/2</f>
        <v>2650.8</v>
      </c>
      <c r="J160" s="18">
        <f>SUMIFS(J161:J1216,$B161:$B1216,$B161,$D161:$D1216,$D161,$E161:$E1216,$E161)/2</f>
        <v>104834.19999999998</v>
      </c>
      <c r="K160" s="18">
        <f>SUMIFS(K161:K1216,$B161:$B1216,$B161,$D161:$D1216,$D161,$E161:$E1216,$E161)/2</f>
        <v>2650.8</v>
      </c>
    </row>
    <row r="161" spans="1:11" s="16" customFormat="1" ht="46.8">
      <c r="A161" s="19">
        <v>2</v>
      </c>
      <c r="B161" s="37">
        <v>955</v>
      </c>
      <c r="C161" s="38" t="s">
        <v>204</v>
      </c>
      <c r="D161" s="39" t="s">
        <v>70</v>
      </c>
      <c r="E161" s="39" t="s">
        <v>76</v>
      </c>
      <c r="F161" s="39" t="s">
        <v>203</v>
      </c>
      <c r="G161" s="39"/>
      <c r="H161" s="40">
        <f>SUMIFS(H162:H1216,$B162:$B1216,$B161,$D162:$D1216,$D162,$E162:$E1216,$E162,$F162:$F1216,$F162)</f>
        <v>33759.599999999999</v>
      </c>
      <c r="I161" s="40">
        <f>SUMIFS(I162:I1216,$B162:$B1216,$B161,$D162:$D1216,$D162,$E162:$E1216,$E162,$F162:$F1216,$F162)</f>
        <v>0</v>
      </c>
      <c r="J161" s="40">
        <f>SUMIFS(J162:J1216,$B162:$B1216,$B161,$D162:$D1216,$D162,$E162:$E1216,$E162,$F162:$F1216,$F162)</f>
        <v>33883.1</v>
      </c>
      <c r="K161" s="40">
        <f>SUMIFS(K162:K1216,$B162:$B1216,$B161,$D162:$D1216,$D162,$E162:$E1216,$E162,$F162:$F1216,$F162)</f>
        <v>0</v>
      </c>
    </row>
    <row r="162" spans="1:11" s="16" customFormat="1" ht="15.6">
      <c r="A162" s="20">
        <v>3</v>
      </c>
      <c r="B162" s="31">
        <v>955</v>
      </c>
      <c r="C162" s="32" t="s">
        <v>46</v>
      </c>
      <c r="D162" s="33" t="s">
        <v>70</v>
      </c>
      <c r="E162" s="33" t="s">
        <v>76</v>
      </c>
      <c r="F162" s="33" t="s">
        <v>203</v>
      </c>
      <c r="G162" s="33" t="s">
        <v>92</v>
      </c>
      <c r="H162" s="24">
        <v>33759.599999999999</v>
      </c>
      <c r="I162" s="24"/>
      <c r="J162" s="24">
        <v>33883.1</v>
      </c>
      <c r="K162" s="24"/>
    </row>
    <row r="163" spans="1:11" s="16" customFormat="1" ht="62.4">
      <c r="A163" s="19">
        <v>2</v>
      </c>
      <c r="B163" s="37">
        <v>955</v>
      </c>
      <c r="C163" s="42" t="s">
        <v>193</v>
      </c>
      <c r="D163" s="39" t="s">
        <v>70</v>
      </c>
      <c r="E163" s="39" t="s">
        <v>76</v>
      </c>
      <c r="F163" s="39" t="s">
        <v>47</v>
      </c>
      <c r="G163" s="39"/>
      <c r="H163" s="40">
        <f>SUMIFS(H164:H1218,$B164:$B1218,$B163,$D164:$D1218,$D164,$E164:$E1218,$E164,$F164:$F1218,$F164)</f>
        <v>9441.6</v>
      </c>
      <c r="I163" s="40">
        <f>SUMIFS(I164:I1218,$B164:$B1218,$B163,$D164:$D1218,$D164,$E164:$E1218,$E164,$F164:$F1218,$F164)</f>
        <v>0</v>
      </c>
      <c r="J163" s="40">
        <f>SUMIFS(J164:J1218,$B164:$B1218,$B163,$D164:$D1218,$D164,$E164:$E1218,$E164,$F164:$F1218,$F164)</f>
        <v>9441.6</v>
      </c>
      <c r="K163" s="40">
        <f>SUMIFS(K164:K1218,$B164:$B1218,$B163,$D164:$D1218,$D164,$E164:$E1218,$E164,$F164:$F1218,$F164)</f>
        <v>0</v>
      </c>
    </row>
    <row r="164" spans="1:11" s="16" customFormat="1" ht="15.6">
      <c r="A164" s="20">
        <v>3</v>
      </c>
      <c r="B164" s="31">
        <v>955</v>
      </c>
      <c r="C164" s="32" t="s">
        <v>46</v>
      </c>
      <c r="D164" s="33" t="s">
        <v>70</v>
      </c>
      <c r="E164" s="33" t="s">
        <v>76</v>
      </c>
      <c r="F164" s="33" t="s">
        <v>47</v>
      </c>
      <c r="G164" s="33" t="s">
        <v>92</v>
      </c>
      <c r="H164" s="24">
        <v>9441.6</v>
      </c>
      <c r="I164" s="24"/>
      <c r="J164" s="24">
        <v>9441.6</v>
      </c>
      <c r="K164" s="24"/>
    </row>
    <row r="165" spans="1:11" s="16" customFormat="1" ht="93.6">
      <c r="A165" s="19">
        <v>2</v>
      </c>
      <c r="B165" s="37">
        <v>955</v>
      </c>
      <c r="C165" s="38" t="s">
        <v>194</v>
      </c>
      <c r="D165" s="39" t="s">
        <v>70</v>
      </c>
      <c r="E165" s="39" t="s">
        <v>76</v>
      </c>
      <c r="F165" s="39" t="s">
        <v>48</v>
      </c>
      <c r="G165" s="39"/>
      <c r="H165" s="40">
        <f>SUMIFS(H166:H1220,$B166:$B1220,$B165,$D166:$D1220,$D166,$E166:$E1220,$E166,$F166:$F1220,$F166)</f>
        <v>2572.9</v>
      </c>
      <c r="I165" s="40">
        <f>SUMIFS(I166:I1220,$B166:$B1220,$B165,$D166:$D1220,$D166,$E166:$E1220,$E166,$F166:$F1220,$F166)</f>
        <v>0</v>
      </c>
      <c r="J165" s="40">
        <f>SUMIFS(J166:J1220,$B166:$B1220,$B165,$D166:$D1220,$D166,$E166:$E1220,$E166,$F166:$F1220,$F166)</f>
        <v>2572.9</v>
      </c>
      <c r="K165" s="40">
        <f>SUMIFS(K166:K1220,$B166:$B1220,$B165,$D166:$D1220,$D166,$E166:$E1220,$E166,$F166:$F1220,$F166)</f>
        <v>0</v>
      </c>
    </row>
    <row r="166" spans="1:11" s="16" customFormat="1" ht="15.6">
      <c r="A166" s="20">
        <v>3</v>
      </c>
      <c r="B166" s="31">
        <v>955</v>
      </c>
      <c r="C166" s="32" t="s">
        <v>46</v>
      </c>
      <c r="D166" s="33" t="s">
        <v>70</v>
      </c>
      <c r="E166" s="33" t="s">
        <v>76</v>
      </c>
      <c r="F166" s="33" t="s">
        <v>48</v>
      </c>
      <c r="G166" s="33" t="s">
        <v>92</v>
      </c>
      <c r="H166" s="24">
        <v>2572.9</v>
      </c>
      <c r="I166" s="24"/>
      <c r="J166" s="24">
        <v>2572.9</v>
      </c>
      <c r="K166" s="24"/>
    </row>
    <row r="167" spans="1:11" s="16" customFormat="1" ht="79.95" customHeight="1">
      <c r="A167" s="19">
        <v>2</v>
      </c>
      <c r="B167" s="37">
        <v>955</v>
      </c>
      <c r="C167" s="42" t="s">
        <v>195</v>
      </c>
      <c r="D167" s="39" t="s">
        <v>70</v>
      </c>
      <c r="E167" s="39" t="s">
        <v>76</v>
      </c>
      <c r="F167" s="39" t="s">
        <v>49</v>
      </c>
      <c r="G167" s="39" t="s">
        <v>72</v>
      </c>
      <c r="H167" s="40">
        <f>SUMIFS(H168:H1222,$B168:$B1222,$B167,$D168:$D1222,$D168,$E168:$E1222,$E168,$F168:$F1222,$F168)</f>
        <v>10681.6</v>
      </c>
      <c r="I167" s="40">
        <f>SUMIFS(I168:I1222,$B168:$B1222,$B167,$D168:$D1222,$D168,$E168:$E1222,$E168,$F168:$F1222,$F168)</f>
        <v>0</v>
      </c>
      <c r="J167" s="40">
        <f>SUMIFS(J168:J1222,$B168:$B1222,$B167,$D168:$D1222,$D168,$E168:$E1222,$E168,$F168:$F1222,$F168)</f>
        <v>10681.6</v>
      </c>
      <c r="K167" s="40">
        <f>SUMIFS(K168:K1222,$B168:$B1222,$B167,$D168:$D1222,$D168,$E168:$E1222,$E168,$F168:$F1222,$F168)</f>
        <v>0</v>
      </c>
    </row>
    <row r="168" spans="1:11" s="16" customFormat="1" ht="15.6">
      <c r="A168" s="20">
        <v>3</v>
      </c>
      <c r="B168" s="31">
        <v>955</v>
      </c>
      <c r="C168" s="32" t="s">
        <v>46</v>
      </c>
      <c r="D168" s="33" t="s">
        <v>70</v>
      </c>
      <c r="E168" s="33" t="s">
        <v>76</v>
      </c>
      <c r="F168" s="33" t="s">
        <v>49</v>
      </c>
      <c r="G168" s="33" t="s">
        <v>92</v>
      </c>
      <c r="H168" s="24">
        <v>10681.6</v>
      </c>
      <c r="I168" s="24"/>
      <c r="J168" s="24">
        <v>10681.6</v>
      </c>
      <c r="K168" s="24"/>
    </row>
    <row r="169" spans="1:11" s="16" customFormat="1" ht="78">
      <c r="A169" s="19">
        <v>2</v>
      </c>
      <c r="B169" s="37">
        <v>955</v>
      </c>
      <c r="C169" s="38" t="s">
        <v>191</v>
      </c>
      <c r="D169" s="39" t="s">
        <v>70</v>
      </c>
      <c r="E169" s="39" t="s">
        <v>76</v>
      </c>
      <c r="F169" s="39" t="s">
        <v>50</v>
      </c>
      <c r="G169" s="39" t="s">
        <v>72</v>
      </c>
      <c r="H169" s="40">
        <f>SUMIFS(H170:H1224,$B170:$B1224,$B169,$D170:$D1224,$D170,$E170:$E1224,$E170,$F170:$F1224,$F170)</f>
        <v>2459.6999999999998</v>
      </c>
      <c r="I169" s="40">
        <f>SUMIFS(I170:I1224,$B170:$B1224,$B169,$D170:$D1224,$D170,$E170:$E1224,$E170,$F170:$F1224,$F170)</f>
        <v>2279.6999999999998</v>
      </c>
      <c r="J169" s="40">
        <f>SUMIFS(J170:J1224,$B170:$B1224,$B169,$D170:$D1224,$D170,$E170:$E1224,$E170,$F170:$F1224,$F170)</f>
        <v>2459.6999999999998</v>
      </c>
      <c r="K169" s="40">
        <f>SUMIFS(K170:K1224,$B170:$B1224,$B169,$D170:$D1224,$D170,$E170:$E1224,$E170,$F170:$F1224,$F170)</f>
        <v>2279.6999999999998</v>
      </c>
    </row>
    <row r="170" spans="1:11" s="16" customFormat="1" ht="15.6">
      <c r="A170" s="20">
        <v>3</v>
      </c>
      <c r="B170" s="31">
        <v>955</v>
      </c>
      <c r="C170" s="32" t="s">
        <v>46</v>
      </c>
      <c r="D170" s="33" t="s">
        <v>70</v>
      </c>
      <c r="E170" s="33" t="s">
        <v>76</v>
      </c>
      <c r="F170" s="33" t="s">
        <v>50</v>
      </c>
      <c r="G170" s="33" t="s">
        <v>92</v>
      </c>
      <c r="H170" s="24">
        <v>2459.6999999999998</v>
      </c>
      <c r="I170" s="24">
        <v>2279.6999999999998</v>
      </c>
      <c r="J170" s="24">
        <v>2459.6999999999998</v>
      </c>
      <c r="K170" s="24">
        <v>2279.6999999999998</v>
      </c>
    </row>
    <row r="171" spans="1:11" s="16" customFormat="1" ht="46.8">
      <c r="A171" s="19">
        <v>2</v>
      </c>
      <c r="B171" s="37">
        <v>955</v>
      </c>
      <c r="C171" s="38" t="s">
        <v>148</v>
      </c>
      <c r="D171" s="39" t="s">
        <v>70</v>
      </c>
      <c r="E171" s="39" t="s">
        <v>76</v>
      </c>
      <c r="F171" s="39" t="s">
        <v>147</v>
      </c>
      <c r="G171" s="39"/>
      <c r="H171" s="40">
        <f>SUMIFS(H172:H1226,$B172:$B1226,$B171,$D172:$D1226,$D172,$E172:$E1226,$E172,$F172:$F1226,$F172)</f>
        <v>9761.3000000000011</v>
      </c>
      <c r="I171" s="40">
        <f>SUMIFS(I172:I1226,$B172:$B1226,$B171,$D172:$D1226,$D172,$E172:$E1226,$E172,$F172:$F1226,$F172)</f>
        <v>371.1</v>
      </c>
      <c r="J171" s="40">
        <f>SUMIFS(J172:J1226,$B172:$B1226,$B171,$D172:$D1226,$D172,$E172:$E1226,$E172,$F172:$F1226,$F172)</f>
        <v>9842.9</v>
      </c>
      <c r="K171" s="40">
        <f>SUMIFS(K172:K1226,$B172:$B1226,$B171,$D172:$D1226,$D172,$E172:$E1226,$E172,$F172:$F1226,$F172)</f>
        <v>371.1</v>
      </c>
    </row>
    <row r="172" spans="1:11" s="16" customFormat="1" ht="31.2">
      <c r="A172" s="20">
        <v>3</v>
      </c>
      <c r="B172" s="31">
        <v>955</v>
      </c>
      <c r="C172" s="32" t="s">
        <v>23</v>
      </c>
      <c r="D172" s="33" t="s">
        <v>70</v>
      </c>
      <c r="E172" s="33" t="s">
        <v>76</v>
      </c>
      <c r="F172" s="33" t="s">
        <v>147</v>
      </c>
      <c r="G172" s="33" t="s">
        <v>83</v>
      </c>
      <c r="H172" s="24">
        <v>9248.6</v>
      </c>
      <c r="I172" s="24">
        <v>371.1</v>
      </c>
      <c r="J172" s="24">
        <v>9248.6</v>
      </c>
      <c r="K172" s="24">
        <v>371.1</v>
      </c>
    </row>
    <row r="173" spans="1:11" s="16" customFormat="1" ht="46.8">
      <c r="A173" s="20">
        <v>3</v>
      </c>
      <c r="B173" s="31">
        <v>955</v>
      </c>
      <c r="C173" s="32" t="s">
        <v>12</v>
      </c>
      <c r="D173" s="33" t="s">
        <v>70</v>
      </c>
      <c r="E173" s="33" t="s">
        <v>76</v>
      </c>
      <c r="F173" s="33" t="s">
        <v>147</v>
      </c>
      <c r="G173" s="33" t="s">
        <v>74</v>
      </c>
      <c r="H173" s="24">
        <v>512.70000000000005</v>
      </c>
      <c r="I173" s="24"/>
      <c r="J173" s="24">
        <v>594.29999999999995</v>
      </c>
      <c r="K173" s="24"/>
    </row>
    <row r="174" spans="1:11" s="16" customFormat="1" ht="46.8">
      <c r="A174" s="19">
        <v>2</v>
      </c>
      <c r="B174" s="37">
        <v>955</v>
      </c>
      <c r="C174" s="38" t="s">
        <v>35</v>
      </c>
      <c r="D174" s="39" t="s">
        <v>70</v>
      </c>
      <c r="E174" s="39" t="s">
        <v>76</v>
      </c>
      <c r="F174" s="39" t="s">
        <v>111</v>
      </c>
      <c r="G174" s="39"/>
      <c r="H174" s="40">
        <f>SUMIFS(H175:H1229,$B175:$B1229,$B174,$D175:$D1229,$D175,$E175:$E1229,$E175,$F175:$F1229,$F175)</f>
        <v>35952.400000000001</v>
      </c>
      <c r="I174" s="40">
        <f>SUMIFS(I175:I1229,$B175:$B1229,$B174,$D175:$D1229,$D175,$E175:$E1229,$E175,$F175:$F1229,$F175)</f>
        <v>0</v>
      </c>
      <c r="J174" s="40">
        <f>SUMIFS(J175:J1229,$B175:$B1229,$B174,$D175:$D1229,$D175,$E175:$E1229,$E175,$F175:$F1229,$F175)</f>
        <v>35952.400000000001</v>
      </c>
      <c r="K174" s="40">
        <f>SUMIFS(K175:K1229,$B175:$B1229,$B174,$D175:$D1229,$D175,$E175:$E1229,$E175,$F175:$F1229,$F175)</f>
        <v>0</v>
      </c>
    </row>
    <row r="175" spans="1:11" s="16" customFormat="1" ht="15.6">
      <c r="A175" s="20">
        <v>3</v>
      </c>
      <c r="B175" s="31">
        <v>955</v>
      </c>
      <c r="C175" s="32" t="s">
        <v>131</v>
      </c>
      <c r="D175" s="33" t="s">
        <v>70</v>
      </c>
      <c r="E175" s="33" t="s">
        <v>76</v>
      </c>
      <c r="F175" s="33" t="s">
        <v>111</v>
      </c>
      <c r="G175" s="33" t="s">
        <v>130</v>
      </c>
      <c r="H175" s="24">
        <v>35952.400000000001</v>
      </c>
      <c r="I175" s="24"/>
      <c r="J175" s="24">
        <v>35952.400000000001</v>
      </c>
      <c r="K175" s="24"/>
    </row>
    <row r="176" spans="1:11" s="16" customFormat="1" ht="15.6">
      <c r="A176" s="17">
        <v>1</v>
      </c>
      <c r="B176" s="28">
        <v>955</v>
      </c>
      <c r="C176" s="29" t="s">
        <v>51</v>
      </c>
      <c r="D176" s="30" t="s">
        <v>89</v>
      </c>
      <c r="E176" s="30" t="s">
        <v>87</v>
      </c>
      <c r="F176" s="30" t="s">
        <v>7</v>
      </c>
      <c r="G176" s="30" t="s">
        <v>72</v>
      </c>
      <c r="H176" s="18">
        <f>SUMIFS(H177:H1232,$B177:$B1232,$B177,$D177:$D1232,$D177,$E177:$E1232,$E177)/2</f>
        <v>513.1</v>
      </c>
      <c r="I176" s="18">
        <f>SUMIFS(I177:I1232,$B177:$B1232,$B177,$D177:$D1232,$D177,$E177:$E1232,$E177)/2</f>
        <v>0</v>
      </c>
      <c r="J176" s="18">
        <f>SUMIFS(J177:J1232,$B177:$B1232,$B177,$D177:$D1232,$D177,$E177:$E1232,$E177)/2</f>
        <v>513.1</v>
      </c>
      <c r="K176" s="18">
        <f>SUMIFS(K177:K1232,$B177:$B1232,$B177,$D177:$D1232,$D177,$E177:$E1232,$E177)/2</f>
        <v>0</v>
      </c>
    </row>
    <row r="177" spans="1:11" s="16" customFormat="1" ht="54" customHeight="1">
      <c r="A177" s="19">
        <v>2</v>
      </c>
      <c r="B177" s="37">
        <v>955</v>
      </c>
      <c r="C177" s="38" t="s">
        <v>175</v>
      </c>
      <c r="D177" s="39" t="s">
        <v>89</v>
      </c>
      <c r="E177" s="39" t="s">
        <v>87</v>
      </c>
      <c r="F177" s="39" t="s">
        <v>107</v>
      </c>
      <c r="G177" s="39" t="s">
        <v>72</v>
      </c>
      <c r="H177" s="40">
        <f>SUMIFS(H178:H1232,$B178:$B1232,$B177,$D178:$D1232,$D178,$E178:$E1232,$E178,$F178:$F1232,$F178)</f>
        <v>513.1</v>
      </c>
      <c r="I177" s="40">
        <f>SUMIFS(I178:I1232,$B178:$B1232,$B177,$D178:$D1232,$D178,$E178:$E1232,$E178,$F178:$F1232,$F178)</f>
        <v>0</v>
      </c>
      <c r="J177" s="40">
        <f>SUMIFS(J178:J1232,$B178:$B1232,$B177,$D178:$D1232,$D178,$E178:$E1232,$E178,$F178:$F1232,$F178)</f>
        <v>513.1</v>
      </c>
      <c r="K177" s="40">
        <f>SUMIFS(K178:K1232,$B178:$B1232,$B177,$D178:$D1232,$D178,$E178:$E1232,$E178,$F178:$F1232,$F178)</f>
        <v>0</v>
      </c>
    </row>
    <row r="178" spans="1:11" s="16" customFormat="1" ht="46.8">
      <c r="A178" s="20">
        <v>3</v>
      </c>
      <c r="B178" s="31">
        <v>955</v>
      </c>
      <c r="C178" s="32" t="s">
        <v>12</v>
      </c>
      <c r="D178" s="33" t="s">
        <v>89</v>
      </c>
      <c r="E178" s="33" t="s">
        <v>87</v>
      </c>
      <c r="F178" s="33" t="s">
        <v>107</v>
      </c>
      <c r="G178" s="33" t="s">
        <v>74</v>
      </c>
      <c r="H178" s="24">
        <v>513.1</v>
      </c>
      <c r="I178" s="24"/>
      <c r="J178" s="24">
        <v>513.1</v>
      </c>
      <c r="K178" s="24"/>
    </row>
    <row r="179" spans="1:11" s="16" customFormat="1" ht="15.6">
      <c r="A179" s="20">
        <v>3</v>
      </c>
      <c r="B179" s="31">
        <v>955</v>
      </c>
      <c r="C179" s="32" t="s">
        <v>46</v>
      </c>
      <c r="D179" s="33" t="s">
        <v>89</v>
      </c>
      <c r="E179" s="33" t="s">
        <v>87</v>
      </c>
      <c r="F179" s="33" t="s">
        <v>107</v>
      </c>
      <c r="G179" s="33" t="s">
        <v>92</v>
      </c>
      <c r="H179" s="24"/>
      <c r="I179" s="24"/>
      <c r="J179" s="24"/>
      <c r="K179" s="24"/>
    </row>
    <row r="180" spans="1:11" s="16" customFormat="1" ht="62.4">
      <c r="A180" s="17">
        <v>1</v>
      </c>
      <c r="B180" s="28">
        <v>955</v>
      </c>
      <c r="C180" s="29" t="s">
        <v>52</v>
      </c>
      <c r="D180" s="30" t="s">
        <v>79</v>
      </c>
      <c r="E180" s="30" t="s">
        <v>90</v>
      </c>
      <c r="F180" s="30" t="s">
        <v>7</v>
      </c>
      <c r="G180" s="30" t="s">
        <v>72</v>
      </c>
      <c r="H180" s="18">
        <f>SUMIFS(H181:H1236,$B181:$B1236,$B181,$D181:$D1236,$D181,$E181:$E1236,$E181)/2</f>
        <v>2090.1</v>
      </c>
      <c r="I180" s="18">
        <f>SUMIFS(I181:I1236,$B181:$B1236,$B181,$D181:$D1236,$D181,$E181:$E1236,$E181)/2</f>
        <v>0</v>
      </c>
      <c r="J180" s="18">
        <f>SUMIFS(J181:J1236,$B181:$B1236,$B181,$D181:$D1236,$D181,$E181:$E1236,$E181)/2</f>
        <v>2090.1</v>
      </c>
      <c r="K180" s="18">
        <f>SUMIFS(K181:K1236,$B181:$B1236,$B181,$D181:$D1236,$D181,$E181:$E1236,$E181)/2</f>
        <v>0</v>
      </c>
    </row>
    <row r="181" spans="1:11" s="16" customFormat="1" ht="46.8">
      <c r="A181" s="19">
        <v>2</v>
      </c>
      <c r="B181" s="37">
        <v>955</v>
      </c>
      <c r="C181" s="38" t="s">
        <v>204</v>
      </c>
      <c r="D181" s="39" t="s">
        <v>79</v>
      </c>
      <c r="E181" s="39" t="s">
        <v>90</v>
      </c>
      <c r="F181" s="39" t="s">
        <v>203</v>
      </c>
      <c r="G181" s="39"/>
      <c r="H181" s="40">
        <f>SUMIFS(H182:H1236,$B182:$B1236,$B181,$D182:$D1236,$D182,$E182:$E1236,$E182,$F182:$F1236,$F182)</f>
        <v>1894.1</v>
      </c>
      <c r="I181" s="40">
        <f>SUMIFS(I182:I1236,$B182:$B1236,$B181,$D182:$D1236,$D182,$E182:$E1236,$E182,$F182:$F1236,$F182)</f>
        <v>0</v>
      </c>
      <c r="J181" s="40">
        <f>SUMIFS(J182:J1236,$B182:$B1236,$B181,$D182:$D1236,$D182,$E182:$E1236,$E182,$F182:$F1236,$F182)</f>
        <v>1894.1</v>
      </c>
      <c r="K181" s="40">
        <f>SUMIFS(K182:K1236,$B182:$B1236,$B181,$D182:$D1236,$D182,$E182:$E1236,$E182,$F182:$F1236,$F182)</f>
        <v>0</v>
      </c>
    </row>
    <row r="182" spans="1:11" s="16" customFormat="1" ht="15.6">
      <c r="A182" s="20">
        <v>3</v>
      </c>
      <c r="B182" s="31">
        <v>955</v>
      </c>
      <c r="C182" s="32" t="s">
        <v>46</v>
      </c>
      <c r="D182" s="33" t="s">
        <v>79</v>
      </c>
      <c r="E182" s="33" t="s">
        <v>90</v>
      </c>
      <c r="F182" s="33" t="s">
        <v>203</v>
      </c>
      <c r="G182" s="33" t="s">
        <v>92</v>
      </c>
      <c r="H182" s="24">
        <v>1894.1</v>
      </c>
      <c r="I182" s="24"/>
      <c r="J182" s="24">
        <v>1894.1</v>
      </c>
      <c r="K182" s="24"/>
    </row>
    <row r="183" spans="1:11" s="16" customFormat="1" ht="93.6">
      <c r="A183" s="19">
        <v>2</v>
      </c>
      <c r="B183" s="37">
        <v>955</v>
      </c>
      <c r="C183" s="38" t="s">
        <v>176</v>
      </c>
      <c r="D183" s="39" t="s">
        <v>79</v>
      </c>
      <c r="E183" s="39" t="s">
        <v>90</v>
      </c>
      <c r="F183" s="39" t="s">
        <v>108</v>
      </c>
      <c r="G183" s="39" t="s">
        <v>72</v>
      </c>
      <c r="H183" s="40">
        <f>SUMIFS(H184:H1238,$B184:$B1238,$B183,$D184:$D1238,$D184,$E184:$E1238,$E184,$F184:$F1238,$F184)</f>
        <v>196</v>
      </c>
      <c r="I183" s="40">
        <f>SUMIFS(I184:I1238,$B184:$B1238,$B183,$D184:$D1238,$D184,$E184:$E1238,$E184,$F184:$F1238,$F184)</f>
        <v>0</v>
      </c>
      <c r="J183" s="40">
        <f>SUMIFS(J184:J1238,$B184:$B1238,$B183,$D184:$D1238,$D184,$E184:$E1238,$E184,$F184:$F1238,$F184)</f>
        <v>196</v>
      </c>
      <c r="K183" s="40">
        <f>SUMIFS(K184:K1238,$B184:$B1238,$B183,$D184:$D1238,$D184,$E184:$E1238,$E184,$F184:$F1238,$F184)</f>
        <v>0</v>
      </c>
    </row>
    <row r="184" spans="1:11" s="16" customFormat="1" ht="46.8">
      <c r="A184" s="20">
        <v>3</v>
      </c>
      <c r="B184" s="31">
        <v>955</v>
      </c>
      <c r="C184" s="32" t="s">
        <v>12</v>
      </c>
      <c r="D184" s="33" t="s">
        <v>79</v>
      </c>
      <c r="E184" s="33" t="s">
        <v>90</v>
      </c>
      <c r="F184" s="33" t="s">
        <v>108</v>
      </c>
      <c r="G184" s="33" t="s">
        <v>74</v>
      </c>
      <c r="H184" s="24">
        <v>196</v>
      </c>
      <c r="I184" s="24"/>
      <c r="J184" s="24">
        <v>196</v>
      </c>
      <c r="K184" s="24"/>
    </row>
    <row r="185" spans="1:11" s="16" customFormat="1" ht="46.8">
      <c r="A185" s="17">
        <v>1</v>
      </c>
      <c r="B185" s="28">
        <v>955</v>
      </c>
      <c r="C185" s="29" t="s">
        <v>36</v>
      </c>
      <c r="D185" s="30" t="s">
        <v>79</v>
      </c>
      <c r="E185" s="30" t="s">
        <v>77</v>
      </c>
      <c r="F185" s="30"/>
      <c r="G185" s="30"/>
      <c r="H185" s="18">
        <f>SUMIFS(H186:H1241,$B186:$B1241,$B186,$D186:$D1241,$D186,$E186:$E1241,$E186)/2</f>
        <v>1114.7</v>
      </c>
      <c r="I185" s="18">
        <f>SUMIFS(I186:I1241,$B186:$B1241,$B186,$D186:$D1241,$D186,$E186:$E1241,$E186)/2</f>
        <v>0</v>
      </c>
      <c r="J185" s="18">
        <f>SUMIFS(J186:J1241,$B186:$B1241,$B186,$D186:$D1241,$D186,$E186:$E1241,$E186)/2</f>
        <v>1114.7</v>
      </c>
      <c r="K185" s="18">
        <f>SUMIFS(K186:K1241,$B186:$B1241,$B186,$D186:$D1241,$D186,$E186:$E1241,$E186)/2</f>
        <v>0</v>
      </c>
    </row>
    <row r="186" spans="1:11" s="16" customFormat="1" ht="78">
      <c r="A186" s="19">
        <v>2</v>
      </c>
      <c r="B186" s="37">
        <v>955</v>
      </c>
      <c r="C186" s="38" t="s">
        <v>190</v>
      </c>
      <c r="D186" s="39" t="s">
        <v>79</v>
      </c>
      <c r="E186" s="39" t="s">
        <v>77</v>
      </c>
      <c r="F186" s="39" t="s">
        <v>53</v>
      </c>
      <c r="G186" s="39"/>
      <c r="H186" s="40">
        <f>SUMIFS(H187:H1241,$B187:$B1241,$B186,$D187:$D1241,$D187,$E187:$E1241,$E187,$F187:$F1241,$F187)</f>
        <v>496.5</v>
      </c>
      <c r="I186" s="40">
        <f>SUMIFS(I187:I1241,$B187:$B1241,$B186,$D187:$D1241,$D187,$E187:$E1241,$E187,$F187:$F1241,$F187)</f>
        <v>0</v>
      </c>
      <c r="J186" s="40">
        <f>SUMIFS(J187:J1241,$B187:$B1241,$B186,$D187:$D1241,$D187,$E187:$E1241,$E187,$F187:$F1241,$F187)</f>
        <v>496.5</v>
      </c>
      <c r="K186" s="40">
        <f>SUMIFS(K187:K1241,$B187:$B1241,$B186,$D187:$D1241,$D187,$E187:$E1241,$E187,$F187:$F1241,$F187)</f>
        <v>0</v>
      </c>
    </row>
    <row r="187" spans="1:11" s="16" customFormat="1" ht="15.6">
      <c r="A187" s="20">
        <v>3</v>
      </c>
      <c r="B187" s="31">
        <v>955</v>
      </c>
      <c r="C187" s="32" t="s">
        <v>46</v>
      </c>
      <c r="D187" s="33" t="s">
        <v>79</v>
      </c>
      <c r="E187" s="33" t="s">
        <v>77</v>
      </c>
      <c r="F187" s="33" t="s">
        <v>53</v>
      </c>
      <c r="G187" s="33" t="s">
        <v>92</v>
      </c>
      <c r="H187" s="24">
        <v>496.5</v>
      </c>
      <c r="I187" s="24"/>
      <c r="J187" s="24">
        <v>496.5</v>
      </c>
      <c r="K187" s="24"/>
    </row>
    <row r="188" spans="1:11" s="16" customFormat="1" ht="62.4">
      <c r="A188" s="19">
        <v>2</v>
      </c>
      <c r="B188" s="37">
        <v>955</v>
      </c>
      <c r="C188" s="38" t="s">
        <v>164</v>
      </c>
      <c r="D188" s="39" t="s">
        <v>79</v>
      </c>
      <c r="E188" s="39" t="s">
        <v>77</v>
      </c>
      <c r="F188" s="39" t="s">
        <v>163</v>
      </c>
      <c r="G188" s="39"/>
      <c r="H188" s="40">
        <f>SUMIFS(H189:H1243,$B189:$B1243,$B188,$D189:$D1243,$D189,$E189:$E1243,$E189,$F189:$F1243,$F189)</f>
        <v>618.20000000000005</v>
      </c>
      <c r="I188" s="40">
        <f>SUMIFS(I189:I1243,$B189:$B1243,$B188,$D189:$D1243,$D189,$E189:$E1243,$E189,$F189:$F1243,$F189)</f>
        <v>0</v>
      </c>
      <c r="J188" s="40">
        <f>SUMIFS(J189:J1243,$B189:$B1243,$B188,$D189:$D1243,$D189,$E189:$E1243,$E189,$F189:$F1243,$F189)</f>
        <v>618.20000000000005</v>
      </c>
      <c r="K188" s="40">
        <f>SUMIFS(K189:K1243,$B189:$B1243,$B188,$D189:$D1243,$D189,$E189:$E1243,$E189,$F189:$F1243,$F189)</f>
        <v>0</v>
      </c>
    </row>
    <row r="189" spans="1:11" s="16" customFormat="1" ht="78">
      <c r="A189" s="20">
        <v>3</v>
      </c>
      <c r="B189" s="31">
        <v>955</v>
      </c>
      <c r="C189" s="32" t="s">
        <v>151</v>
      </c>
      <c r="D189" s="33" t="s">
        <v>79</v>
      </c>
      <c r="E189" s="33" t="s">
        <v>77</v>
      </c>
      <c r="F189" s="33" t="s">
        <v>163</v>
      </c>
      <c r="G189" s="33" t="s">
        <v>95</v>
      </c>
      <c r="H189" s="24">
        <v>618.20000000000005</v>
      </c>
      <c r="I189" s="24"/>
      <c r="J189" s="24">
        <v>618.20000000000005</v>
      </c>
      <c r="K189" s="24"/>
    </row>
    <row r="190" spans="1:11" s="16" customFormat="1" ht="15.6">
      <c r="A190" s="17">
        <v>1</v>
      </c>
      <c r="B190" s="28">
        <v>955</v>
      </c>
      <c r="C190" s="29" t="s">
        <v>54</v>
      </c>
      <c r="D190" s="30" t="s">
        <v>87</v>
      </c>
      <c r="E190" s="30" t="s">
        <v>93</v>
      </c>
      <c r="F190" s="30"/>
      <c r="G190" s="30"/>
      <c r="H190" s="18">
        <f>SUMIFS(H191:H1246,$B191:$B1246,$B191,$D191:$D1246,$D191,$E191:$E1246,$E191)/2</f>
        <v>39939.399999999994</v>
      </c>
      <c r="I190" s="18">
        <f>SUMIFS(I191:I1246,$B191:$B1246,$B191,$D191:$D1246,$D191,$E191:$E1246,$E191)/2</f>
        <v>35977.600000000006</v>
      </c>
      <c r="J190" s="18">
        <f>SUMIFS(J191:J1246,$B191:$B1246,$B191,$D191:$D1246,$D191,$E191:$E1246,$E191)/2</f>
        <v>39939.399999999994</v>
      </c>
      <c r="K190" s="18">
        <f>SUMIFS(K191:K1246,$B191:$B1246,$B191,$D191:$D1246,$D191,$E191:$E1246,$E191)/2</f>
        <v>35977.600000000006</v>
      </c>
    </row>
    <row r="191" spans="1:11" s="16" customFormat="1" ht="62.4">
      <c r="A191" s="19">
        <v>2</v>
      </c>
      <c r="B191" s="37">
        <v>955</v>
      </c>
      <c r="C191" s="47" t="s">
        <v>173</v>
      </c>
      <c r="D191" s="39" t="s">
        <v>87</v>
      </c>
      <c r="E191" s="39" t="s">
        <v>93</v>
      </c>
      <c r="F191" s="39" t="s">
        <v>15</v>
      </c>
      <c r="G191" s="39" t="s">
        <v>72</v>
      </c>
      <c r="H191" s="40">
        <f>SUMIFS(H192:H1246,$B192:$B1246,$B191,$D192:$D1246,$D192,$E192:$E1246,$E192,$F192:$F1246,$F192)</f>
        <v>0</v>
      </c>
      <c r="I191" s="40">
        <f>SUMIFS(I192:I1246,$B192:$B1246,$B191,$D192:$D1246,$D192,$E192:$E1246,$E192,$F192:$F1246,$F192)</f>
        <v>0</v>
      </c>
      <c r="J191" s="40">
        <f>SUMIFS(J192:J1246,$B192:$B1246,$B191,$D192:$D1246,$D192,$E192:$E1246,$E192,$F192:$F1246,$F192)</f>
        <v>0</v>
      </c>
      <c r="K191" s="40">
        <f>SUMIFS(K192:K1246,$B192:$B1246,$B191,$D192:$D1246,$D192,$E192:$E1246,$E192,$F192:$F1246,$F192)</f>
        <v>0</v>
      </c>
    </row>
    <row r="192" spans="1:11" s="16" customFormat="1" ht="46.8">
      <c r="A192" s="20">
        <v>3</v>
      </c>
      <c r="B192" s="31">
        <v>955</v>
      </c>
      <c r="C192" s="45" t="s">
        <v>12</v>
      </c>
      <c r="D192" s="33" t="s">
        <v>87</v>
      </c>
      <c r="E192" s="33" t="s">
        <v>93</v>
      </c>
      <c r="F192" s="33" t="s">
        <v>15</v>
      </c>
      <c r="G192" s="33" t="s">
        <v>74</v>
      </c>
      <c r="H192" s="24"/>
      <c r="I192" s="24"/>
      <c r="J192" s="24"/>
      <c r="K192" s="24"/>
    </row>
    <row r="193" spans="1:11" s="16" customFormat="1" ht="93.6">
      <c r="A193" s="19">
        <v>2</v>
      </c>
      <c r="B193" s="37">
        <v>955</v>
      </c>
      <c r="C193" s="38" t="s">
        <v>160</v>
      </c>
      <c r="D193" s="39" t="s">
        <v>87</v>
      </c>
      <c r="E193" s="39" t="s">
        <v>93</v>
      </c>
      <c r="F193" s="39" t="s">
        <v>55</v>
      </c>
      <c r="G193" s="39"/>
      <c r="H193" s="40">
        <f>SUMIFS(H194:H1248,$B194:$B1248,$B193,$D194:$D1248,$D194,$E194:$E1248,$E194,$F194:$F1248,$F194)</f>
        <v>39939.399999999994</v>
      </c>
      <c r="I193" s="40">
        <f>SUMIFS(I194:I1248,$B194:$B1248,$B193,$D194:$D1248,$D194,$E194:$E1248,$E194,$F194:$F1248,$F194)</f>
        <v>35977.600000000006</v>
      </c>
      <c r="J193" s="40">
        <f>SUMIFS(J194:J1248,$B194:$B1248,$B193,$D194:$D1248,$D194,$E194:$E1248,$E194,$F194:$F1248,$F194)</f>
        <v>39939.399999999994</v>
      </c>
      <c r="K193" s="40">
        <f>SUMIFS(K194:K1248,$B194:$B1248,$B193,$D194:$D1248,$D194,$E194:$E1248,$E194,$F194:$F1248,$F194)</f>
        <v>35977.600000000006</v>
      </c>
    </row>
    <row r="194" spans="1:11" s="16" customFormat="1" ht="31.2">
      <c r="A194" s="20">
        <v>3</v>
      </c>
      <c r="B194" s="31">
        <v>955</v>
      </c>
      <c r="C194" s="32" t="s">
        <v>23</v>
      </c>
      <c r="D194" s="33" t="s">
        <v>87</v>
      </c>
      <c r="E194" s="33" t="s">
        <v>93</v>
      </c>
      <c r="F194" s="33" t="s">
        <v>55</v>
      </c>
      <c r="G194" s="33" t="s">
        <v>83</v>
      </c>
      <c r="H194" s="24">
        <v>5757.1</v>
      </c>
      <c r="I194" s="24">
        <v>4644.1000000000004</v>
      </c>
      <c r="J194" s="24">
        <v>5817.1</v>
      </c>
      <c r="K194" s="24">
        <v>4704.1000000000004</v>
      </c>
    </row>
    <row r="195" spans="1:11" s="16" customFormat="1" ht="46.8">
      <c r="A195" s="20">
        <v>3</v>
      </c>
      <c r="B195" s="31">
        <v>955</v>
      </c>
      <c r="C195" s="32" t="s">
        <v>12</v>
      </c>
      <c r="D195" s="33" t="s">
        <v>87</v>
      </c>
      <c r="E195" s="33" t="s">
        <v>93</v>
      </c>
      <c r="F195" s="33" t="s">
        <v>55</v>
      </c>
      <c r="G195" s="33" t="s">
        <v>74</v>
      </c>
      <c r="H195" s="24">
        <v>364.6</v>
      </c>
      <c r="I195" s="24">
        <v>364.6</v>
      </c>
      <c r="J195" s="24">
        <v>504.6</v>
      </c>
      <c r="K195" s="24">
        <v>304.60000000000002</v>
      </c>
    </row>
    <row r="196" spans="1:11" s="16" customFormat="1" ht="15.6">
      <c r="A196" s="20">
        <v>3</v>
      </c>
      <c r="B196" s="31">
        <v>955</v>
      </c>
      <c r="C196" s="32" t="s">
        <v>46</v>
      </c>
      <c r="D196" s="33" t="s">
        <v>87</v>
      </c>
      <c r="E196" s="33" t="s">
        <v>93</v>
      </c>
      <c r="F196" s="33" t="s">
        <v>55</v>
      </c>
      <c r="G196" s="33" t="s">
        <v>92</v>
      </c>
      <c r="H196" s="24"/>
      <c r="I196" s="24"/>
      <c r="J196" s="24"/>
      <c r="K196" s="24"/>
    </row>
    <row r="197" spans="1:11" s="16" customFormat="1" ht="78">
      <c r="A197" s="20">
        <v>3</v>
      </c>
      <c r="B197" s="31">
        <v>955</v>
      </c>
      <c r="C197" s="32" t="s">
        <v>136</v>
      </c>
      <c r="D197" s="33" t="s">
        <v>87</v>
      </c>
      <c r="E197" s="33" t="s">
        <v>93</v>
      </c>
      <c r="F197" s="33" t="s">
        <v>55</v>
      </c>
      <c r="G197" s="33" t="s">
        <v>94</v>
      </c>
      <c r="H197" s="24">
        <v>33817.699999999997</v>
      </c>
      <c r="I197" s="24">
        <v>30968.9</v>
      </c>
      <c r="J197" s="24">
        <v>33617.699999999997</v>
      </c>
      <c r="K197" s="24">
        <v>30968.9</v>
      </c>
    </row>
    <row r="198" spans="1:11" s="16" customFormat="1" ht="21" customHeight="1">
      <c r="A198" s="20">
        <v>3</v>
      </c>
      <c r="B198" s="31">
        <v>955</v>
      </c>
      <c r="C198" s="32" t="s">
        <v>13</v>
      </c>
      <c r="D198" s="33" t="s">
        <v>87</v>
      </c>
      <c r="E198" s="33" t="s">
        <v>93</v>
      </c>
      <c r="F198" s="33" t="s">
        <v>55</v>
      </c>
      <c r="G198" s="33" t="s">
        <v>75</v>
      </c>
      <c r="H198" s="24"/>
      <c r="I198" s="24"/>
      <c r="J198" s="24"/>
      <c r="K198" s="24"/>
    </row>
    <row r="199" spans="1:11" s="16" customFormat="1" ht="15.6">
      <c r="A199" s="17">
        <v>1</v>
      </c>
      <c r="B199" s="28">
        <v>955</v>
      </c>
      <c r="C199" s="29" t="s">
        <v>56</v>
      </c>
      <c r="D199" s="30" t="s">
        <v>87</v>
      </c>
      <c r="E199" s="30" t="s">
        <v>84</v>
      </c>
      <c r="F199" s="30" t="s">
        <v>7</v>
      </c>
      <c r="G199" s="30" t="s">
        <v>72</v>
      </c>
      <c r="H199" s="18">
        <f>SUMIFS(H200:H1255,$B200:$B1255,$B200,$D200:$D1255,$D200,$E200:$E1255,$E200)/2</f>
        <v>2166</v>
      </c>
      <c r="I199" s="18">
        <f>SUMIFS(I200:I1255,$B200:$B1255,$B200,$D200:$D1255,$D200,$E200:$E1255,$E200)/2</f>
        <v>0</v>
      </c>
      <c r="J199" s="18">
        <f>SUMIFS(J200:J1255,$B200:$B1255,$B200,$D200:$D1255,$D200,$E200:$E1255,$E200)/2</f>
        <v>2166</v>
      </c>
      <c r="K199" s="18">
        <f>SUMIFS(K200:K1255,$B200:$B1255,$B200,$D200:$D1255,$D200,$E200:$E1255,$E200)/2</f>
        <v>0</v>
      </c>
    </row>
    <row r="200" spans="1:11" s="16" customFormat="1" ht="62.4">
      <c r="A200" s="19">
        <v>2</v>
      </c>
      <c r="B200" s="37">
        <v>955</v>
      </c>
      <c r="C200" s="38" t="s">
        <v>124</v>
      </c>
      <c r="D200" s="39" t="s">
        <v>87</v>
      </c>
      <c r="E200" s="39" t="s">
        <v>84</v>
      </c>
      <c r="F200" s="39" t="s">
        <v>125</v>
      </c>
      <c r="G200" s="39"/>
      <c r="H200" s="40">
        <f>SUMIFS(H201:H1255,$B201:$B1255,$B200,$D201:$D1255,$D201,$E201:$E1255,$E201,$F201:$F1255,$F201)</f>
        <v>2166</v>
      </c>
      <c r="I200" s="40">
        <f>SUMIFS(I201:I1255,$B201:$B1255,$B200,$D201:$D1255,$D201,$E201:$E1255,$E201,$F201:$F1255,$F201)</f>
        <v>0</v>
      </c>
      <c r="J200" s="40">
        <f>SUMIFS(J201:J1255,$B201:$B1255,$B200,$D201:$D1255,$D201,$E201:$E1255,$E201,$F201:$F1255,$F201)</f>
        <v>2166</v>
      </c>
      <c r="K200" s="40">
        <f>SUMIFS(K201:K1255,$B201:$B1255,$B200,$D201:$D1255,$D201,$E201:$E1255,$E201,$F201:$F1255,$F201)</f>
        <v>0</v>
      </c>
    </row>
    <row r="201" spans="1:11" s="16" customFormat="1" ht="78">
      <c r="A201" s="20">
        <v>3</v>
      </c>
      <c r="B201" s="31">
        <v>955</v>
      </c>
      <c r="C201" s="32" t="s">
        <v>136</v>
      </c>
      <c r="D201" s="33" t="s">
        <v>87</v>
      </c>
      <c r="E201" s="33" t="s">
        <v>84</v>
      </c>
      <c r="F201" s="33" t="s">
        <v>125</v>
      </c>
      <c r="G201" s="33" t="s">
        <v>94</v>
      </c>
      <c r="H201" s="24">
        <v>2166</v>
      </c>
      <c r="I201" s="24"/>
      <c r="J201" s="24">
        <v>2166</v>
      </c>
      <c r="K201" s="24"/>
    </row>
    <row r="202" spans="1:11" s="16" customFormat="1" ht="15.6">
      <c r="A202" s="17">
        <v>1</v>
      </c>
      <c r="B202" s="28">
        <v>955</v>
      </c>
      <c r="C202" s="29" t="s">
        <v>132</v>
      </c>
      <c r="D202" s="30" t="s">
        <v>87</v>
      </c>
      <c r="E202" s="30" t="s">
        <v>90</v>
      </c>
      <c r="F202" s="30"/>
      <c r="G202" s="30"/>
      <c r="H202" s="18">
        <f>SUMIFS(H203:H1258,$B203:$B1258,$B203,$D203:$D1258,$D203,$E203:$E1258,$E203)/2</f>
        <v>41475.5</v>
      </c>
      <c r="I202" s="18">
        <f>SUMIFS(I203:I1258,$B203:$B1258,$B203,$D203:$D1258,$D203,$E203:$E1258,$E203)/2</f>
        <v>40500</v>
      </c>
      <c r="J202" s="18">
        <f>SUMIFS(J203:J1258,$B203:$B1258,$B203,$D203:$D1258,$D203,$E203:$E1258,$E203)/2</f>
        <v>41475.5</v>
      </c>
      <c r="K202" s="18">
        <f>SUMIFS(K203:K1258,$B203:$B1258,$B203,$D203:$D1258,$D203,$E203:$E1258,$E203)/2</f>
        <v>40500</v>
      </c>
    </row>
    <row r="203" spans="1:11" s="16" customFormat="1" ht="62.4">
      <c r="A203" s="19">
        <v>2</v>
      </c>
      <c r="B203" s="37">
        <v>955</v>
      </c>
      <c r="C203" s="38" t="s">
        <v>207</v>
      </c>
      <c r="D203" s="39" t="s">
        <v>87</v>
      </c>
      <c r="E203" s="39" t="s">
        <v>90</v>
      </c>
      <c r="F203" s="39" t="s">
        <v>57</v>
      </c>
      <c r="G203" s="39"/>
      <c r="H203" s="40">
        <f>SUMIFS(H204:H1258,$B204:$B1258,$B203,$D204:$D1258,$D204,$E204:$E1258,$E204,$F204:$F1258,$F204)</f>
        <v>41451.5</v>
      </c>
      <c r="I203" s="40">
        <f>SUMIFS(I204:I1258,$B204:$B1258,$B203,$D204:$D1258,$D204,$E204:$E1258,$E204,$F204:$F1258,$F204)</f>
        <v>40500</v>
      </c>
      <c r="J203" s="40">
        <f>SUMIFS(J204:J1258,$B204:$B1258,$B203,$D204:$D1258,$D204,$E204:$E1258,$E204,$F204:$F1258,$F204)</f>
        <v>41451.5</v>
      </c>
      <c r="K203" s="40">
        <f>SUMIFS(K204:K1258,$B204:$B1258,$B203,$D204:$D1258,$D204,$E204:$E1258,$E204,$F204:$F1258,$F204)</f>
        <v>40500</v>
      </c>
    </row>
    <row r="204" spans="1:11" s="16" customFormat="1" ht="15.6">
      <c r="A204" s="20">
        <v>3</v>
      </c>
      <c r="B204" s="31">
        <v>955</v>
      </c>
      <c r="C204" s="32" t="s">
        <v>46</v>
      </c>
      <c r="D204" s="33" t="s">
        <v>87</v>
      </c>
      <c r="E204" s="33" t="s">
        <v>90</v>
      </c>
      <c r="F204" s="33" t="s">
        <v>57</v>
      </c>
      <c r="G204" s="33" t="s">
        <v>92</v>
      </c>
      <c r="H204" s="24">
        <v>41451.5</v>
      </c>
      <c r="I204" s="24">
        <v>40500</v>
      </c>
      <c r="J204" s="24">
        <v>41451.5</v>
      </c>
      <c r="K204" s="24">
        <v>40500</v>
      </c>
    </row>
    <row r="205" spans="1:11" s="16" customFormat="1" ht="144" customHeight="1">
      <c r="A205" s="20">
        <v>3</v>
      </c>
      <c r="B205" s="31">
        <v>955</v>
      </c>
      <c r="C205" s="32" t="s">
        <v>116</v>
      </c>
      <c r="D205" s="33" t="s">
        <v>87</v>
      </c>
      <c r="E205" s="33" t="s">
        <v>90</v>
      </c>
      <c r="F205" s="33" t="s">
        <v>57</v>
      </c>
      <c r="G205" s="33" t="s">
        <v>114</v>
      </c>
      <c r="H205" s="24"/>
      <c r="I205" s="24"/>
      <c r="J205" s="24"/>
      <c r="K205" s="24"/>
    </row>
    <row r="206" spans="1:11" s="16" customFormat="1" ht="46.8">
      <c r="A206" s="19">
        <v>2</v>
      </c>
      <c r="B206" s="37">
        <v>955</v>
      </c>
      <c r="C206" s="38" t="s">
        <v>141</v>
      </c>
      <c r="D206" s="39" t="s">
        <v>87</v>
      </c>
      <c r="E206" s="39" t="s">
        <v>90</v>
      </c>
      <c r="F206" s="39" t="s">
        <v>60</v>
      </c>
      <c r="G206" s="39"/>
      <c r="H206" s="40">
        <f>SUMIFS(H207:H1261,$B207:$B1261,$B206,$D207:$D1261,$D207,$E207:$E1261,$E207,$F207:$F1261,$F207)</f>
        <v>24</v>
      </c>
      <c r="I206" s="40">
        <f>SUMIFS(I207:I1261,$B207:$B1261,$B206,$D207:$D1261,$D207,$E207:$E1261,$E207,$F207:$F1261,$F207)</f>
        <v>0</v>
      </c>
      <c r="J206" s="40">
        <f>SUMIFS(J207:J1261,$B207:$B1261,$B206,$D207:$D1261,$D207,$E207:$E1261,$E207,$F207:$F1261,$F207)</f>
        <v>24</v>
      </c>
      <c r="K206" s="40">
        <f>SUMIFS(K207:K1261,$B207:$B1261,$B206,$D207:$D1261,$D207,$E207:$E1261,$E207,$F207:$F1261,$F207)</f>
        <v>0</v>
      </c>
    </row>
    <row r="207" spans="1:11" s="16" customFormat="1" ht="145.19999999999999" customHeight="1">
      <c r="A207" s="20">
        <v>3</v>
      </c>
      <c r="B207" s="31">
        <v>955</v>
      </c>
      <c r="C207" s="32" t="s">
        <v>116</v>
      </c>
      <c r="D207" s="33" t="s">
        <v>87</v>
      </c>
      <c r="E207" s="33" t="s">
        <v>90</v>
      </c>
      <c r="F207" s="33" t="s">
        <v>60</v>
      </c>
      <c r="G207" s="33" t="s">
        <v>114</v>
      </c>
      <c r="H207" s="24"/>
      <c r="I207" s="24"/>
      <c r="J207" s="24"/>
      <c r="K207" s="24"/>
    </row>
    <row r="208" spans="1:11" s="16" customFormat="1" ht="15.6">
      <c r="A208" s="20">
        <v>3</v>
      </c>
      <c r="B208" s="31">
        <v>955</v>
      </c>
      <c r="C208" s="32" t="s">
        <v>46</v>
      </c>
      <c r="D208" s="33" t="s">
        <v>87</v>
      </c>
      <c r="E208" s="33" t="s">
        <v>90</v>
      </c>
      <c r="F208" s="33" t="s">
        <v>60</v>
      </c>
      <c r="G208" s="33" t="s">
        <v>92</v>
      </c>
      <c r="H208" s="24">
        <v>24</v>
      </c>
      <c r="I208" s="24"/>
      <c r="J208" s="24">
        <v>24</v>
      </c>
      <c r="K208" s="24"/>
    </row>
    <row r="209" spans="1:11" s="16" customFormat="1" ht="46.8">
      <c r="A209" s="19">
        <v>2</v>
      </c>
      <c r="B209" s="37">
        <v>955</v>
      </c>
      <c r="C209" s="38" t="s">
        <v>162</v>
      </c>
      <c r="D209" s="39" t="s">
        <v>87</v>
      </c>
      <c r="E209" s="39" t="s">
        <v>90</v>
      </c>
      <c r="F209" s="39" t="s">
        <v>157</v>
      </c>
      <c r="G209" s="39"/>
      <c r="H209" s="40">
        <f>SUMIFS(H210:H1264,$B210:$B1264,$B209,$D210:$D1264,$D210,$E210:$E1264,$E210,$F210:$F1264,$F210)</f>
        <v>0</v>
      </c>
      <c r="I209" s="40">
        <f>SUMIFS(I210:I1264,$B210:$B1264,$B209,$D210:$D1264,$D210,$E210:$E1264,$E210,$F210:$F1264,$F210)</f>
        <v>0</v>
      </c>
      <c r="J209" s="40">
        <f>SUMIFS(J210:J1264,$B210:$B1264,$B209,$D210:$D1264,$D210,$E210:$E1264,$E210,$F210:$F1264,$F210)</f>
        <v>0</v>
      </c>
      <c r="K209" s="40">
        <f>SUMIFS(K210:K1264,$B210:$B1264,$B209,$D210:$D1264,$D210,$E210:$E1264,$E210,$F210:$F1264,$F210)</f>
        <v>0</v>
      </c>
    </row>
    <row r="210" spans="1:11" s="16" customFormat="1" ht="145.19999999999999" customHeight="1">
      <c r="A210" s="20">
        <v>3</v>
      </c>
      <c r="B210" s="31">
        <v>955</v>
      </c>
      <c r="C210" s="32" t="s">
        <v>116</v>
      </c>
      <c r="D210" s="33" t="s">
        <v>87</v>
      </c>
      <c r="E210" s="33" t="s">
        <v>90</v>
      </c>
      <c r="F210" s="33" t="s">
        <v>157</v>
      </c>
      <c r="G210" s="33" t="s">
        <v>114</v>
      </c>
      <c r="H210" s="24"/>
      <c r="I210" s="24"/>
      <c r="J210" s="24"/>
      <c r="K210" s="24"/>
    </row>
    <row r="211" spans="1:11" s="16" customFormat="1" ht="15.6">
      <c r="A211" s="17">
        <v>1</v>
      </c>
      <c r="B211" s="28">
        <v>955</v>
      </c>
      <c r="C211" s="29" t="s">
        <v>127</v>
      </c>
      <c r="D211" s="30" t="s">
        <v>87</v>
      </c>
      <c r="E211" s="30" t="s">
        <v>85</v>
      </c>
      <c r="F211" s="30" t="s">
        <v>7</v>
      </c>
      <c r="G211" s="30" t="s">
        <v>72</v>
      </c>
      <c r="H211" s="18">
        <f>SUMIFS(H212:H1267,$B212:$B1267,$B212,$D212:$D1267,$D212,$E212:$E1267,$E212)/2</f>
        <v>0</v>
      </c>
      <c r="I211" s="18">
        <f>SUMIFS(I212:I1267,$B212:$B1267,$B212,$D212:$D1267,$D212,$E212:$E1267,$E212)/2</f>
        <v>0</v>
      </c>
      <c r="J211" s="18">
        <f>SUMIFS(J212:J1267,$B212:$B1267,$B212,$D212:$D1267,$D212,$E212:$E1267,$E212)/2</f>
        <v>0</v>
      </c>
      <c r="K211" s="18">
        <f>SUMIFS(K212:K1267,$B212:$B1267,$B212,$D212:$D1267,$D212,$E212:$E1267,$E212)/2</f>
        <v>0</v>
      </c>
    </row>
    <row r="212" spans="1:11" s="16" customFormat="1" ht="78">
      <c r="A212" s="19">
        <v>2</v>
      </c>
      <c r="B212" s="37">
        <v>955</v>
      </c>
      <c r="C212" s="38" t="s">
        <v>191</v>
      </c>
      <c r="D212" s="39" t="s">
        <v>87</v>
      </c>
      <c r="E212" s="39" t="s">
        <v>85</v>
      </c>
      <c r="F212" s="39" t="s">
        <v>50</v>
      </c>
      <c r="G212" s="39"/>
      <c r="H212" s="40">
        <f>SUMIFS(H213:H1267,$B213:$B1267,$B212,$D213:$D1267,$D213,$E213:$E1267,$E213,$F213:$F1267,$F213)</f>
        <v>0</v>
      </c>
      <c r="I212" s="40">
        <f>SUMIFS(I213:I1267,$B213:$B1267,$B212,$D213:$D1267,$D213,$E213:$E1267,$E213,$F213:$F1267,$F213)</f>
        <v>0</v>
      </c>
      <c r="J212" s="40">
        <f>SUMIFS(J213:J1267,$B213:$B1267,$B212,$D213:$D1267,$D213,$E213:$E1267,$E213,$F213:$F1267,$F213)</f>
        <v>0</v>
      </c>
      <c r="K212" s="40">
        <f>SUMIFS(K213:K1267,$B213:$B1267,$B212,$D213:$D1267,$D213,$E213:$E1267,$E213,$F213:$F1267,$F213)</f>
        <v>0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87</v>
      </c>
      <c r="E213" s="33" t="s">
        <v>85</v>
      </c>
      <c r="F213" s="33" t="s">
        <v>50</v>
      </c>
      <c r="G213" s="33" t="s">
        <v>92</v>
      </c>
      <c r="H213" s="24"/>
      <c r="I213" s="24"/>
      <c r="J213" s="24"/>
      <c r="K213" s="24"/>
    </row>
    <row r="214" spans="1:11" s="16" customFormat="1" ht="31.2">
      <c r="A214" s="17">
        <v>1</v>
      </c>
      <c r="B214" s="28">
        <v>955</v>
      </c>
      <c r="C214" s="29" t="s">
        <v>37</v>
      </c>
      <c r="D214" s="30" t="s">
        <v>87</v>
      </c>
      <c r="E214" s="30" t="s">
        <v>88</v>
      </c>
      <c r="F214" s="30"/>
      <c r="G214" s="30"/>
      <c r="H214" s="18">
        <f>SUMIFS(H215:H1270,$B215:$B1270,$B215,$D215:$D1270,$D215,$E215:$E1270,$E215)/2</f>
        <v>4433.1000000000004</v>
      </c>
      <c r="I214" s="18">
        <f>SUMIFS(I215:I1270,$B215:$B1270,$B215,$D215:$D1270,$D215,$E215:$E1270,$E215)/2</f>
        <v>0</v>
      </c>
      <c r="J214" s="18">
        <f>SUMIFS(J215:J1270,$B215:$B1270,$B215,$D215:$D1270,$D215,$E215:$E1270,$E215)/2</f>
        <v>4433.1000000000004</v>
      </c>
      <c r="K214" s="18">
        <f>SUMIFS(K215:K1270,$B215:$B1270,$B215,$D215:$D1270,$D215,$E215:$E1270,$E215)/2</f>
        <v>0</v>
      </c>
    </row>
    <row r="215" spans="1:11" s="16" customFormat="1" ht="71.400000000000006" customHeight="1">
      <c r="A215" s="19">
        <v>2</v>
      </c>
      <c r="B215" s="37">
        <v>955</v>
      </c>
      <c r="C215" s="38" t="s">
        <v>181</v>
      </c>
      <c r="D215" s="39" t="s">
        <v>87</v>
      </c>
      <c r="E215" s="39" t="s">
        <v>88</v>
      </c>
      <c r="F215" s="39" t="s">
        <v>58</v>
      </c>
      <c r="G215" s="39"/>
      <c r="H215" s="40">
        <f>SUMIFS(H216:H1270,$B216:$B1270,$B215,$D216:$D1270,$D216,$E216:$E1270,$E216,$F216:$F1270,$F216)</f>
        <v>4433.1000000000004</v>
      </c>
      <c r="I215" s="40">
        <f>SUMIFS(I216:I1270,$B216:$B1270,$B215,$D216:$D1270,$D216,$E216:$E1270,$E216,$F216:$F1270,$F216)</f>
        <v>0</v>
      </c>
      <c r="J215" s="40">
        <f>SUMIFS(J216:J1270,$B216:$B1270,$B215,$D216:$D1270,$D216,$E216:$E1270,$E216,$F216:$F1270,$F216)</f>
        <v>4433.1000000000004</v>
      </c>
      <c r="K215" s="40">
        <f>SUMIFS(K216:K1270,$B216:$B1270,$B215,$D216:$D1270,$D216,$E216:$E1270,$E216,$F216:$F1270,$F216)</f>
        <v>0</v>
      </c>
    </row>
    <row r="216" spans="1:11" s="16" customFormat="1" ht="78">
      <c r="A216" s="20">
        <v>3</v>
      </c>
      <c r="B216" s="31">
        <v>955</v>
      </c>
      <c r="C216" s="32" t="s">
        <v>151</v>
      </c>
      <c r="D216" s="33" t="s">
        <v>87</v>
      </c>
      <c r="E216" s="33" t="s">
        <v>88</v>
      </c>
      <c r="F216" s="33" t="s">
        <v>58</v>
      </c>
      <c r="G216" s="33" t="s">
        <v>95</v>
      </c>
      <c r="H216" s="24">
        <v>4433.1000000000004</v>
      </c>
      <c r="I216" s="24"/>
      <c r="J216" s="24">
        <v>4433.1000000000004</v>
      </c>
      <c r="K216" s="24"/>
    </row>
    <row r="217" spans="1:11" s="16" customFormat="1" ht="50.4" customHeight="1">
      <c r="A217" s="19">
        <v>2</v>
      </c>
      <c r="B217" s="37">
        <v>955</v>
      </c>
      <c r="C217" s="38" t="s">
        <v>35</v>
      </c>
      <c r="D217" s="39" t="s">
        <v>87</v>
      </c>
      <c r="E217" s="39" t="s">
        <v>88</v>
      </c>
      <c r="F217" s="39" t="s">
        <v>111</v>
      </c>
      <c r="G217" s="39"/>
      <c r="H217" s="40">
        <f>SUMIFS(H218:H1272,$B218:$B1272,$B217,$D218:$D1272,$D218,$E218:$E1272,$E218,$F218:$F1272,$F218)</f>
        <v>0</v>
      </c>
      <c r="I217" s="40">
        <f>SUMIFS(I218:I1272,$B218:$B1272,$B217,$D218:$D1272,$D218,$E218:$E1272,$E218,$F218:$F1272,$F218)</f>
        <v>0</v>
      </c>
      <c r="J217" s="40">
        <f>SUMIFS(J218:J1272,$B218:$B1272,$B217,$D218:$D1272,$D218,$E218:$E1272,$E218,$F218:$F1272,$F218)</f>
        <v>0</v>
      </c>
      <c r="K217" s="40">
        <f>SUMIFS(K218:K1272,$B218:$B1272,$B217,$D218:$D1272,$D218,$E218:$E1272,$E218,$F218:$F1272,$F218)</f>
        <v>0</v>
      </c>
    </row>
    <row r="218" spans="1:11" s="16" customFormat="1" ht="46.8">
      <c r="A218" s="20">
        <v>3</v>
      </c>
      <c r="B218" s="31">
        <v>955</v>
      </c>
      <c r="C218" s="32" t="s">
        <v>12</v>
      </c>
      <c r="D218" s="33" t="s">
        <v>87</v>
      </c>
      <c r="E218" s="33" t="s">
        <v>88</v>
      </c>
      <c r="F218" s="33" t="s">
        <v>111</v>
      </c>
      <c r="G218" s="33" t="s">
        <v>74</v>
      </c>
      <c r="H218" s="24"/>
      <c r="I218" s="24"/>
      <c r="J218" s="24"/>
      <c r="K218" s="24"/>
    </row>
    <row r="219" spans="1:11" s="16" customFormat="1" ht="15.6">
      <c r="A219" s="17">
        <v>1</v>
      </c>
      <c r="B219" s="28">
        <v>955</v>
      </c>
      <c r="C219" s="29" t="s">
        <v>59</v>
      </c>
      <c r="D219" s="30" t="s">
        <v>93</v>
      </c>
      <c r="E219" s="30" t="s">
        <v>70</v>
      </c>
      <c r="F219" s="30"/>
      <c r="G219" s="30"/>
      <c r="H219" s="18">
        <f>SUMIFS(H220:H1275,$B220:$B1275,$B220,$D220:$D1275,$D220,$E220:$E1275,$E220)/2</f>
        <v>1860.2</v>
      </c>
      <c r="I219" s="18">
        <f>SUMIFS(I220:I1275,$B220:$B1275,$B220,$D220:$D1275,$D220,$E220:$E1275,$E220)/2</f>
        <v>0</v>
      </c>
      <c r="J219" s="18">
        <f>SUMIFS(J220:J1275,$B220:$B1275,$B220,$D220:$D1275,$D220,$E220:$E1275,$E220)/2</f>
        <v>1860.2</v>
      </c>
      <c r="K219" s="18">
        <f>SUMIFS(K220:K1275,$B220:$B1275,$B220,$D220:$D1275,$D220,$E220:$E1275,$E220)/2</f>
        <v>0</v>
      </c>
    </row>
    <row r="220" spans="1:11" s="16" customFormat="1" ht="82.2" customHeight="1">
      <c r="A220" s="19">
        <v>2</v>
      </c>
      <c r="B220" s="37">
        <v>955</v>
      </c>
      <c r="C220" s="42" t="s">
        <v>195</v>
      </c>
      <c r="D220" s="39" t="s">
        <v>93</v>
      </c>
      <c r="E220" s="39" t="s">
        <v>70</v>
      </c>
      <c r="F220" s="39" t="s">
        <v>49</v>
      </c>
      <c r="G220" s="39" t="s">
        <v>72</v>
      </c>
      <c r="H220" s="40">
        <f>SUMIFS(H221:H1275,$B221:$B1275,$B220,$D221:$D1275,$D221,$E221:$E1275,$E221,$F221:$F1275,$F221)</f>
        <v>1860.2</v>
      </c>
      <c r="I220" s="40">
        <f>SUMIFS(I221:I1275,$B221:$B1275,$B220,$D221:$D1275,$D221,$E221:$E1275,$E221,$F221:$F1275,$F221)</f>
        <v>0</v>
      </c>
      <c r="J220" s="40">
        <f>SUMIFS(J221:J1275,$B221:$B1275,$B220,$D221:$D1275,$D221,$E221:$E1275,$E221,$F221:$F1275,$F221)</f>
        <v>1860.2</v>
      </c>
      <c r="K220" s="40">
        <f>SUMIFS(K221:K1275,$B221:$B1275,$B220,$D221:$D1275,$D221,$E221:$E1275,$E221,$F221:$F1275,$F221)</f>
        <v>0</v>
      </c>
    </row>
    <row r="221" spans="1:11" s="16" customFormat="1" ht="15.6">
      <c r="A221" s="20">
        <v>3</v>
      </c>
      <c r="B221" s="31">
        <v>955</v>
      </c>
      <c r="C221" s="32" t="s">
        <v>46</v>
      </c>
      <c r="D221" s="33" t="s">
        <v>93</v>
      </c>
      <c r="E221" s="33" t="s">
        <v>70</v>
      </c>
      <c r="F221" s="33" t="s">
        <v>49</v>
      </c>
      <c r="G221" s="33" t="s">
        <v>92</v>
      </c>
      <c r="H221" s="24">
        <v>1860.2</v>
      </c>
      <c r="I221" s="24"/>
      <c r="J221" s="24">
        <v>1860.2</v>
      </c>
      <c r="K221" s="24"/>
    </row>
    <row r="222" spans="1:11" s="16" customFormat="1" ht="82.2" customHeight="1">
      <c r="A222" s="19">
        <v>2</v>
      </c>
      <c r="B222" s="37">
        <v>955</v>
      </c>
      <c r="C222" s="38" t="s">
        <v>191</v>
      </c>
      <c r="D222" s="39" t="s">
        <v>93</v>
      </c>
      <c r="E222" s="39" t="s">
        <v>70</v>
      </c>
      <c r="F222" s="39" t="s">
        <v>50</v>
      </c>
      <c r="G222" s="39" t="s">
        <v>72</v>
      </c>
      <c r="H222" s="40">
        <f>SUMIFS(H223:H1277,$B223:$B1277,$B222,$D223:$D1277,$D223,$E223:$E1277,$E223,$F223:$F1277,$F223)</f>
        <v>0</v>
      </c>
      <c r="I222" s="40">
        <f>SUMIFS(I223:I1277,$B223:$B1277,$B222,$D223:$D1277,$D223,$E223:$E1277,$E223,$F223:$F1277,$F223)</f>
        <v>0</v>
      </c>
      <c r="J222" s="40">
        <f>SUMIFS(J223:J1277,$B223:$B1277,$B222,$D223:$D1277,$D223,$E223:$E1277,$E223,$F223:$F1277,$F223)</f>
        <v>0</v>
      </c>
      <c r="K222" s="40">
        <f>SUMIFS(K223:K1277,$B223:$B1277,$B222,$D223:$D1277,$D223,$E223:$E1277,$E223,$F223:$F1277,$F223)</f>
        <v>0</v>
      </c>
    </row>
    <row r="223" spans="1:11" s="16" customFormat="1" ht="15.6">
      <c r="A223" s="20">
        <v>3</v>
      </c>
      <c r="B223" s="31">
        <v>955</v>
      </c>
      <c r="C223" s="32" t="s">
        <v>46</v>
      </c>
      <c r="D223" s="33" t="s">
        <v>93</v>
      </c>
      <c r="E223" s="33" t="s">
        <v>70</v>
      </c>
      <c r="F223" s="33" t="s">
        <v>50</v>
      </c>
      <c r="G223" s="33" t="s">
        <v>92</v>
      </c>
      <c r="H223" s="24"/>
      <c r="I223" s="24"/>
      <c r="J223" s="24"/>
      <c r="K223" s="24"/>
    </row>
    <row r="224" spans="1:11" s="16" customFormat="1" ht="15.6">
      <c r="A224" s="17">
        <v>1</v>
      </c>
      <c r="B224" s="28">
        <v>955</v>
      </c>
      <c r="C224" s="29" t="s">
        <v>115</v>
      </c>
      <c r="D224" s="30" t="s">
        <v>93</v>
      </c>
      <c r="E224" s="30" t="s">
        <v>89</v>
      </c>
      <c r="F224" s="30" t="s">
        <v>7</v>
      </c>
      <c r="G224" s="30" t="s">
        <v>72</v>
      </c>
      <c r="H224" s="18">
        <f>SUMIFS(H225:H1280,$B225:$B1280,$B225,$D225:$D1280,$D225,$E225:$E1280,$E225)/2</f>
        <v>304.3</v>
      </c>
      <c r="I224" s="18">
        <f>SUMIFS(I225:I1280,$B225:$B1280,$B225,$D225:$D1280,$D225,$E225:$E1280,$E225)/2</f>
        <v>0</v>
      </c>
      <c r="J224" s="18">
        <f>SUMIFS(J225:J1280,$B225:$B1280,$B225,$D225:$D1280,$D225,$E225:$E1280,$E225)/2</f>
        <v>304.3</v>
      </c>
      <c r="K224" s="18">
        <f>SUMIFS(K225:K1280,$B225:$B1280,$B225,$D225:$D1280,$D225,$E225:$E1280,$E225)/2</f>
        <v>0</v>
      </c>
    </row>
    <row r="225" spans="1:11" s="16" customFormat="1" ht="46.8">
      <c r="A225" s="19">
        <v>2</v>
      </c>
      <c r="B225" s="37">
        <v>955</v>
      </c>
      <c r="C225" s="38" t="s">
        <v>141</v>
      </c>
      <c r="D225" s="39" t="s">
        <v>93</v>
      </c>
      <c r="E225" s="39" t="s">
        <v>89</v>
      </c>
      <c r="F225" s="39" t="s">
        <v>60</v>
      </c>
      <c r="G225" s="39" t="s">
        <v>72</v>
      </c>
      <c r="H225" s="40">
        <f>SUMIFS(H226:H1280,$B226:$B1280,$B225,$D226:$D1280,$D226,$E226:$E1280,$E226,$F226:$F1280,$F226)</f>
        <v>304.3</v>
      </c>
      <c r="I225" s="40">
        <f>SUMIFS(I226:I1280,$B226:$B1280,$B225,$D226:$D1280,$D226,$E226:$E1280,$E226,$F226:$F1280,$F226)</f>
        <v>0</v>
      </c>
      <c r="J225" s="40">
        <f>SUMIFS(J226:J1280,$B226:$B1280,$B225,$D226:$D1280,$D226,$E226:$E1280,$E226,$F226:$F1280,$F226)</f>
        <v>304.3</v>
      </c>
      <c r="K225" s="40">
        <f>SUMIFS(K226:K1280,$B226:$B1280,$B225,$D226:$D1280,$D226,$E226:$E1280,$E226,$F226:$F1280,$F226)</f>
        <v>0</v>
      </c>
    </row>
    <row r="226" spans="1:11" s="16" customFormat="1" ht="151.19999999999999" customHeight="1">
      <c r="A226" s="20">
        <v>3</v>
      </c>
      <c r="B226" s="31">
        <v>955</v>
      </c>
      <c r="C226" s="32" t="s">
        <v>116</v>
      </c>
      <c r="D226" s="33" t="s">
        <v>93</v>
      </c>
      <c r="E226" s="33" t="s">
        <v>89</v>
      </c>
      <c r="F226" s="33" t="s">
        <v>60</v>
      </c>
      <c r="G226" s="33" t="s">
        <v>114</v>
      </c>
      <c r="H226" s="24"/>
      <c r="I226" s="24"/>
      <c r="J226" s="24"/>
      <c r="K226" s="24"/>
    </row>
    <row r="227" spans="1:11" s="16" customFormat="1" ht="24.6" customHeight="1">
      <c r="A227" s="20">
        <v>3</v>
      </c>
      <c r="B227" s="31">
        <v>955</v>
      </c>
      <c r="C227" s="32" t="s">
        <v>46</v>
      </c>
      <c r="D227" s="33" t="s">
        <v>93</v>
      </c>
      <c r="E227" s="33" t="s">
        <v>89</v>
      </c>
      <c r="F227" s="33" t="s">
        <v>60</v>
      </c>
      <c r="G227" s="33" t="s">
        <v>92</v>
      </c>
      <c r="H227" s="24">
        <v>304.3</v>
      </c>
      <c r="I227" s="24"/>
      <c r="J227" s="24">
        <v>304.3</v>
      </c>
      <c r="K227" s="24"/>
    </row>
    <row r="228" spans="1:11" s="16" customFormat="1" ht="93.6">
      <c r="A228" s="19">
        <v>2</v>
      </c>
      <c r="B228" s="37">
        <v>955</v>
      </c>
      <c r="C228" s="38" t="s">
        <v>176</v>
      </c>
      <c r="D228" s="39" t="s">
        <v>93</v>
      </c>
      <c r="E228" s="39" t="s">
        <v>89</v>
      </c>
      <c r="F228" s="39" t="s">
        <v>108</v>
      </c>
      <c r="G228" s="39" t="s">
        <v>72</v>
      </c>
      <c r="H228" s="40">
        <f>SUMIFS(H229:H1283,$B229:$B1283,$B228,$D229:$D1283,$D229,$E229:$E1283,$E229,$F229:$F1283,$F229)</f>
        <v>0</v>
      </c>
      <c r="I228" s="40">
        <f>SUMIFS(I229:I1283,$B229:$B1283,$B228,$D229:$D1283,$D229,$E229:$E1283,$E229,$F229:$F1283,$F229)</f>
        <v>0</v>
      </c>
      <c r="J228" s="40">
        <f>SUMIFS(J229:J1283,$B229:$B1283,$B228,$D229:$D1283,$D229,$E229:$E1283,$E229,$F229:$F1283,$F229)</f>
        <v>0</v>
      </c>
      <c r="K228" s="40">
        <f>SUMIFS(K229:K1283,$B229:$B1283,$B228,$D229:$D1283,$D229,$E229:$E1283,$E229,$F229:$F1283,$F229)</f>
        <v>0</v>
      </c>
    </row>
    <row r="229" spans="1:11" s="16" customFormat="1" ht="15.6">
      <c r="A229" s="20">
        <v>3</v>
      </c>
      <c r="B229" s="31">
        <v>955</v>
      </c>
      <c r="C229" s="32" t="s">
        <v>46</v>
      </c>
      <c r="D229" s="33" t="s">
        <v>93</v>
      </c>
      <c r="E229" s="33" t="s">
        <v>89</v>
      </c>
      <c r="F229" s="33" t="s">
        <v>108</v>
      </c>
      <c r="G229" s="33" t="s">
        <v>92</v>
      </c>
      <c r="H229" s="24"/>
      <c r="I229" s="24"/>
      <c r="J229" s="24"/>
      <c r="K229" s="24"/>
    </row>
    <row r="230" spans="1:11" s="16" customFormat="1" ht="78">
      <c r="A230" s="19">
        <v>2</v>
      </c>
      <c r="B230" s="37">
        <v>955</v>
      </c>
      <c r="C230" s="38" t="s">
        <v>191</v>
      </c>
      <c r="D230" s="39" t="s">
        <v>93</v>
      </c>
      <c r="E230" s="39" t="s">
        <v>89</v>
      </c>
      <c r="F230" s="39" t="s">
        <v>50</v>
      </c>
      <c r="G230" s="39" t="s">
        <v>72</v>
      </c>
      <c r="H230" s="40">
        <f>SUMIFS(H231:H1285,$B231:$B1285,$B230,$D231:$D1285,$D231,$E231:$E1285,$E231,$F231:$F1285,$F231)</f>
        <v>0</v>
      </c>
      <c r="I230" s="40">
        <f>SUMIFS(I231:I1285,$B231:$B1285,$B230,$D231:$D1285,$D231,$E231:$E1285,$E231,$F231:$F1285,$F231)</f>
        <v>0</v>
      </c>
      <c r="J230" s="40">
        <f>SUMIFS(J231:J1285,$B231:$B1285,$B230,$D231:$D1285,$D231,$E231:$E1285,$E231,$F231:$F1285,$F231)</f>
        <v>0</v>
      </c>
      <c r="K230" s="40">
        <f>SUMIFS(K231:K1285,$B231:$B1285,$B230,$D231:$D1285,$D231,$E231:$E1285,$E231,$F231:$F1285,$F231)</f>
        <v>0</v>
      </c>
    </row>
    <row r="231" spans="1:11" s="16" customFormat="1" ht="18" customHeight="1">
      <c r="A231" s="20">
        <v>3</v>
      </c>
      <c r="B231" s="31">
        <v>955</v>
      </c>
      <c r="C231" s="32" t="s">
        <v>46</v>
      </c>
      <c r="D231" s="33" t="s">
        <v>93</v>
      </c>
      <c r="E231" s="33" t="s">
        <v>89</v>
      </c>
      <c r="F231" s="33" t="s">
        <v>50</v>
      </c>
      <c r="G231" s="33" t="s">
        <v>92</v>
      </c>
      <c r="H231" s="24"/>
      <c r="I231" s="24"/>
      <c r="J231" s="24"/>
      <c r="K231" s="24"/>
    </row>
    <row r="232" spans="1:11" s="16" customFormat="1" ht="15.6">
      <c r="A232" s="17">
        <v>1</v>
      </c>
      <c r="B232" s="28">
        <v>955</v>
      </c>
      <c r="C232" s="29" t="s">
        <v>119</v>
      </c>
      <c r="D232" s="30" t="s">
        <v>93</v>
      </c>
      <c r="E232" s="30" t="s">
        <v>79</v>
      </c>
      <c r="F232" s="30" t="s">
        <v>7</v>
      </c>
      <c r="G232" s="30" t="s">
        <v>72</v>
      </c>
      <c r="H232" s="18">
        <f>SUMIFS(H233:H1288,$B233:$B1288,$B233,$D233:$D1288,$D233,$E233:$E1288,$E233)/2</f>
        <v>41119.799999999996</v>
      </c>
      <c r="I232" s="18">
        <f>SUMIFS(I233:I1288,$B233:$B1288,$B233,$D233:$D1288,$D233,$E233:$E1288,$E233)/2</f>
        <v>32510.699999999997</v>
      </c>
      <c r="J232" s="18">
        <f>SUMIFS(J233:J1288,$B233:$B1288,$B233,$D233:$D1288,$D233,$E233:$E1288,$E233)/2</f>
        <v>41119.799999999996</v>
      </c>
      <c r="K232" s="18">
        <f>SUMIFS(K233:K1288,$B233:$B1288,$B233,$D233:$D1288,$D233,$E233:$E1288,$E233)/2</f>
        <v>32510.699999999997</v>
      </c>
    </row>
    <row r="233" spans="1:11" s="16" customFormat="1" ht="52.8" customHeight="1">
      <c r="A233" s="19">
        <v>2</v>
      </c>
      <c r="B233" s="37">
        <v>955</v>
      </c>
      <c r="C233" s="38" t="s">
        <v>141</v>
      </c>
      <c r="D233" s="39" t="s">
        <v>93</v>
      </c>
      <c r="E233" s="39" t="s">
        <v>79</v>
      </c>
      <c r="F233" s="39" t="s">
        <v>60</v>
      </c>
      <c r="G233" s="39" t="s">
        <v>72</v>
      </c>
      <c r="H233" s="40">
        <f>SUMIFS(H234:H1288,$B234:$B1288,$B233,$D234:$D1288,$D234,$E234:$E1288,$E234,$F234:$F1288,$F234)</f>
        <v>21760.1</v>
      </c>
      <c r="I233" s="40">
        <f>SUMIFS(I234:I1288,$B234:$B1288,$B233,$D234:$D1288,$D234,$E234:$E1288,$E234,$F234:$F1288,$F234)</f>
        <v>14119</v>
      </c>
      <c r="J233" s="40">
        <f>SUMIFS(J234:J1288,$B234:$B1288,$B233,$D234:$D1288,$D234,$E234:$E1288,$E234,$F234:$F1288,$F234)</f>
        <v>21760.1</v>
      </c>
      <c r="K233" s="40">
        <f>SUMIFS(K234:K1288,$B234:$B1288,$B233,$D234:$D1288,$D234,$E234:$E1288,$E234,$F234:$F1288,$F234)</f>
        <v>14119</v>
      </c>
    </row>
    <row r="234" spans="1:11" s="16" customFormat="1" ht="15.6">
      <c r="A234" s="20">
        <v>3</v>
      </c>
      <c r="B234" s="31">
        <v>955</v>
      </c>
      <c r="C234" s="32" t="s">
        <v>46</v>
      </c>
      <c r="D234" s="33" t="s">
        <v>93</v>
      </c>
      <c r="E234" s="33" t="s">
        <v>79</v>
      </c>
      <c r="F234" s="33" t="s">
        <v>60</v>
      </c>
      <c r="G234" s="33" t="s">
        <v>92</v>
      </c>
      <c r="H234" s="24">
        <v>21760.1</v>
      </c>
      <c r="I234" s="24">
        <v>14119</v>
      </c>
      <c r="J234" s="24">
        <v>21760.1</v>
      </c>
      <c r="K234" s="24">
        <v>14119</v>
      </c>
    </row>
    <row r="235" spans="1:11" s="16" customFormat="1" ht="72.599999999999994" customHeight="1">
      <c r="A235" s="19">
        <v>2</v>
      </c>
      <c r="B235" s="37">
        <v>955</v>
      </c>
      <c r="C235" s="38" t="s">
        <v>161</v>
      </c>
      <c r="D235" s="39" t="s">
        <v>93</v>
      </c>
      <c r="E235" s="39" t="s">
        <v>79</v>
      </c>
      <c r="F235" s="39" t="s">
        <v>118</v>
      </c>
      <c r="G235" s="39" t="s">
        <v>72</v>
      </c>
      <c r="H235" s="40">
        <f>SUMIFS(H236:H1290,$B236:$B1290,$B235,$D236:$D1290,$D236,$E236:$E1290,$E236,$F236:$F1290,$F236)</f>
        <v>19359.7</v>
      </c>
      <c r="I235" s="40">
        <f>SUMIFS(I236:I1290,$B236:$B1290,$B235,$D236:$D1290,$D236,$E236:$E1290,$E236,$F236:$F1290,$F236)</f>
        <v>18391.7</v>
      </c>
      <c r="J235" s="40">
        <f>SUMIFS(J236:J1290,$B236:$B1290,$B235,$D236:$D1290,$D236,$E236:$E1290,$E236,$F236:$F1290,$F236)</f>
        <v>19359.7</v>
      </c>
      <c r="K235" s="40">
        <f>SUMIFS(K236:K1290,$B236:$B1290,$B235,$D236:$D1290,$D236,$E236:$E1290,$E236,$F236:$F1290,$F236)</f>
        <v>18391.7</v>
      </c>
    </row>
    <row r="236" spans="1:11" s="16" customFormat="1" ht="15.6">
      <c r="A236" s="20">
        <v>3</v>
      </c>
      <c r="B236" s="31">
        <v>955</v>
      </c>
      <c r="C236" s="32" t="s">
        <v>46</v>
      </c>
      <c r="D236" s="33" t="s">
        <v>93</v>
      </c>
      <c r="E236" s="33" t="s">
        <v>79</v>
      </c>
      <c r="F236" s="33" t="s">
        <v>118</v>
      </c>
      <c r="G236" s="33" t="s">
        <v>92</v>
      </c>
      <c r="H236" s="24">
        <v>19359.7</v>
      </c>
      <c r="I236" s="24">
        <v>18391.7</v>
      </c>
      <c r="J236" s="24">
        <v>19359.7</v>
      </c>
      <c r="K236" s="24">
        <v>18391.7</v>
      </c>
    </row>
    <row r="237" spans="1:11" s="16" customFormat="1" ht="55.2" customHeight="1">
      <c r="A237" s="19">
        <v>2</v>
      </c>
      <c r="B237" s="37">
        <v>955</v>
      </c>
      <c r="C237" s="38" t="s">
        <v>162</v>
      </c>
      <c r="D237" s="39" t="s">
        <v>93</v>
      </c>
      <c r="E237" s="39" t="s">
        <v>79</v>
      </c>
      <c r="F237" s="39" t="s">
        <v>157</v>
      </c>
      <c r="G237" s="39" t="s">
        <v>72</v>
      </c>
      <c r="H237" s="40">
        <f>SUMIFS(H238:H1292,$B238:$B1292,$B237,$D238:$D1292,$D238,$E238:$E1292,$E238,$F238:$F1292,$F238)</f>
        <v>0</v>
      </c>
      <c r="I237" s="40">
        <f>SUMIFS(I238:I1292,$B238:$B1292,$B237,$D238:$D1292,$D238,$E238:$E1292,$E238,$F238:$F1292,$F238)</f>
        <v>0</v>
      </c>
      <c r="J237" s="40">
        <f>SUMIFS(J238:J1292,$B238:$B1292,$B237,$D238:$D1292,$D238,$E238:$E1292,$E238,$F238:$F1292,$F238)</f>
        <v>0</v>
      </c>
      <c r="K237" s="40">
        <f>SUMIFS(K238:K1292,$B238:$B1292,$B237,$D238:$D1292,$D238,$E238:$E1292,$E238,$F238:$F1292,$F238)</f>
        <v>0</v>
      </c>
    </row>
    <row r="238" spans="1:11" s="16" customFormat="1" ht="15.6">
      <c r="A238" s="20">
        <v>3</v>
      </c>
      <c r="B238" s="31">
        <v>955</v>
      </c>
      <c r="C238" s="32" t="s">
        <v>46</v>
      </c>
      <c r="D238" s="33" t="s">
        <v>93</v>
      </c>
      <c r="E238" s="33" t="s">
        <v>79</v>
      </c>
      <c r="F238" s="33" t="s">
        <v>157</v>
      </c>
      <c r="G238" s="33" t="s">
        <v>92</v>
      </c>
      <c r="H238" s="24"/>
      <c r="I238" s="24"/>
      <c r="J238" s="24"/>
      <c r="K238" s="24"/>
    </row>
    <row r="239" spans="1:11" s="16" customFormat="1" ht="31.2">
      <c r="A239" s="17">
        <v>1</v>
      </c>
      <c r="B239" s="28">
        <v>955</v>
      </c>
      <c r="C239" s="29" t="s">
        <v>61</v>
      </c>
      <c r="D239" s="30" t="s">
        <v>71</v>
      </c>
      <c r="E239" s="30" t="s">
        <v>93</v>
      </c>
      <c r="F239" s="30" t="s">
        <v>72</v>
      </c>
      <c r="G239" s="30" t="s">
        <v>72</v>
      </c>
      <c r="H239" s="18">
        <f>SUMIFS(H240:H1295,$B240:$B1295,$B240,$D240:$D1295,$D240,$E240:$E1295,$E240)/2</f>
        <v>55810.1</v>
      </c>
      <c r="I239" s="18">
        <f>SUMIFS(I240:I1295,$B240:$B1295,$B240,$D240:$D1295,$D240,$E240:$E1295,$E240)/2</f>
        <v>639.4</v>
      </c>
      <c r="J239" s="18">
        <f>SUMIFS(J240:J1295,$B240:$B1295,$B240,$D240:$D1295,$D240,$E240:$E1295,$E240)/2</f>
        <v>55810.1</v>
      </c>
      <c r="K239" s="18">
        <f>SUMIFS(K240:K1295,$B240:$B1295,$B240,$D240:$D1295,$D240,$E240:$E1295,$E240)/2</f>
        <v>639.4</v>
      </c>
    </row>
    <row r="240" spans="1:11" s="16" customFormat="1" ht="62.4">
      <c r="A240" s="19">
        <v>2</v>
      </c>
      <c r="B240" s="37">
        <v>955</v>
      </c>
      <c r="C240" s="38" t="s">
        <v>170</v>
      </c>
      <c r="D240" s="39" t="s">
        <v>71</v>
      </c>
      <c r="E240" s="39" t="s">
        <v>93</v>
      </c>
      <c r="F240" s="39" t="s">
        <v>171</v>
      </c>
      <c r="G240" s="39"/>
      <c r="H240" s="40">
        <f>SUMIFS(H241:H1295,$B241:$B1295,$B240,$D241:$D1295,$D241,$E241:$E1295,$E241,$F241:$F1295,$F241)</f>
        <v>55810.1</v>
      </c>
      <c r="I240" s="40">
        <f>SUMIFS(I241:I1295,$B241:$B1295,$B240,$D241:$D1295,$D241,$E241:$E1295,$E241,$F241:$F1295,$F241)</f>
        <v>639.4</v>
      </c>
      <c r="J240" s="40">
        <f>SUMIFS(J241:J1295,$B241:$B1295,$B240,$D241:$D1295,$D241,$E241:$E1295,$E241,$F241:$F1295,$F241)</f>
        <v>55810.1</v>
      </c>
      <c r="K240" s="40">
        <f>SUMIFS(K241:K1295,$B241:$B1295,$B240,$D241:$D1295,$D241,$E241:$E1295,$E241,$F241:$F1295,$F241)</f>
        <v>639.4</v>
      </c>
    </row>
    <row r="241" spans="1:11" s="16" customFormat="1" ht="15.6">
      <c r="A241" s="20">
        <v>3</v>
      </c>
      <c r="B241" s="31">
        <v>955</v>
      </c>
      <c r="C241" s="32" t="s">
        <v>46</v>
      </c>
      <c r="D241" s="33" t="s">
        <v>71</v>
      </c>
      <c r="E241" s="33" t="s">
        <v>93</v>
      </c>
      <c r="F241" s="33" t="s">
        <v>171</v>
      </c>
      <c r="G241" s="33" t="s">
        <v>92</v>
      </c>
      <c r="H241" s="24">
        <v>55810.1</v>
      </c>
      <c r="I241" s="24">
        <v>639.4</v>
      </c>
      <c r="J241" s="24">
        <v>55810.1</v>
      </c>
      <c r="K241" s="24">
        <v>639.4</v>
      </c>
    </row>
    <row r="242" spans="1:11" s="16" customFormat="1" ht="15.6">
      <c r="A242" s="17">
        <v>1</v>
      </c>
      <c r="B242" s="28">
        <v>955</v>
      </c>
      <c r="C242" s="29" t="s">
        <v>38</v>
      </c>
      <c r="D242" s="30" t="s">
        <v>82</v>
      </c>
      <c r="E242" s="30" t="s">
        <v>89</v>
      </c>
      <c r="F242" s="30"/>
      <c r="G242" s="30"/>
      <c r="H242" s="18">
        <f>SUMIFS(H243:H1298,$B243:$B1298,$B243,$D243:$D1298,$D243,$E243:$E1298,$E243)/2</f>
        <v>76025.200000000012</v>
      </c>
      <c r="I242" s="18">
        <f>SUMIFS(I243:I1298,$B243:$B1298,$B243,$D243:$D1298,$D243,$E243:$E1298,$E243)/2</f>
        <v>17725.5</v>
      </c>
      <c r="J242" s="18">
        <f>SUMIFS(J243:J1298,$B243:$B1298,$B243,$D243:$D1298,$D243,$E243:$E1298,$E243)/2</f>
        <v>72687</v>
      </c>
      <c r="K242" s="18">
        <f>SUMIFS(K243:K1298,$B243:$B1298,$B243,$D243:$D1298,$D243,$E243:$E1298,$E243)/2</f>
        <v>17725.5</v>
      </c>
    </row>
    <row r="243" spans="1:11" s="16" customFormat="1" ht="61.2" customHeight="1">
      <c r="A243" s="19">
        <v>2</v>
      </c>
      <c r="B243" s="37">
        <v>955</v>
      </c>
      <c r="C243" s="38" t="s">
        <v>159</v>
      </c>
      <c r="D243" s="39" t="s">
        <v>82</v>
      </c>
      <c r="E243" s="39" t="s">
        <v>89</v>
      </c>
      <c r="F243" s="39" t="s">
        <v>128</v>
      </c>
      <c r="G243" s="39"/>
      <c r="H243" s="40">
        <f>SUMIFS(H244:H1298,$B244:$B1298,$B243,$D244:$D1298,$D244,$E244:$E1298,$E244,$F244:$F1298,$F244)</f>
        <v>0</v>
      </c>
      <c r="I243" s="40">
        <f>SUMIFS(I244:I1298,$B244:$B1298,$B243,$D244:$D1298,$D244,$E244:$E1298,$E244,$F244:$F1298,$F244)</f>
        <v>0</v>
      </c>
      <c r="J243" s="40">
        <f>SUMIFS(J244:J1298,$B244:$B1298,$B243,$D244:$D1298,$D244,$E244:$E1298,$E244,$F244:$F1298,$F244)</f>
        <v>0</v>
      </c>
      <c r="K243" s="40">
        <f>SUMIFS(K244:K1298,$B244:$B1298,$B243,$D244:$D1298,$D244,$E244:$E1298,$E244,$F244:$F1298,$F244)</f>
        <v>0</v>
      </c>
    </row>
    <row r="244" spans="1:11" s="16" customFormat="1" ht="15.6">
      <c r="A244" s="20">
        <v>3</v>
      </c>
      <c r="B244" s="31">
        <v>955</v>
      </c>
      <c r="C244" s="32" t="s">
        <v>46</v>
      </c>
      <c r="D244" s="33" t="s">
        <v>82</v>
      </c>
      <c r="E244" s="33" t="s">
        <v>89</v>
      </c>
      <c r="F244" s="33" t="s">
        <v>128</v>
      </c>
      <c r="G244" s="33" t="s">
        <v>92</v>
      </c>
      <c r="H244" s="24"/>
      <c r="I244" s="24"/>
      <c r="J244" s="24"/>
      <c r="K244" s="24"/>
    </row>
    <row r="245" spans="1:11" s="16" customFormat="1" ht="54" customHeight="1">
      <c r="A245" s="19">
        <v>2</v>
      </c>
      <c r="B245" s="37">
        <v>955</v>
      </c>
      <c r="C245" s="38" t="s">
        <v>204</v>
      </c>
      <c r="D245" s="39" t="s">
        <v>82</v>
      </c>
      <c r="E245" s="39" t="s">
        <v>89</v>
      </c>
      <c r="F245" s="39" t="s">
        <v>203</v>
      </c>
      <c r="G245" s="39"/>
      <c r="H245" s="40">
        <f>SUMIFS(H246:H1300,$B246:$B1300,$B245,$D246:$D1300,$D246,$E246:$E1300,$E246,$F246:$F1300,$F246)</f>
        <v>42356</v>
      </c>
      <c r="I245" s="40">
        <f>SUMIFS(I246:I1300,$B246:$B1300,$B245,$D246:$D1300,$D246,$E246:$E1300,$E246,$F246:$F1300,$F246)</f>
        <v>0</v>
      </c>
      <c r="J245" s="40">
        <f>SUMIFS(J246:J1300,$B246:$B1300,$B245,$D246:$D1300,$D246,$E246:$E1300,$E246,$F246:$F1300,$F246)</f>
        <v>42756</v>
      </c>
      <c r="K245" s="40">
        <f>SUMIFS(K246:K1300,$B246:$B1300,$B245,$D246:$D1300,$D246,$E246:$E1300,$E246,$F246:$F1300,$F246)</f>
        <v>0</v>
      </c>
    </row>
    <row r="246" spans="1:11" s="16" customFormat="1" ht="15.6">
      <c r="A246" s="20">
        <v>3</v>
      </c>
      <c r="B246" s="31">
        <v>955</v>
      </c>
      <c r="C246" s="32" t="s">
        <v>46</v>
      </c>
      <c r="D246" s="33" t="s">
        <v>82</v>
      </c>
      <c r="E246" s="33" t="s">
        <v>89</v>
      </c>
      <c r="F246" s="33" t="s">
        <v>203</v>
      </c>
      <c r="G246" s="33" t="s">
        <v>92</v>
      </c>
      <c r="H246" s="24">
        <v>42356</v>
      </c>
      <c r="I246" s="24"/>
      <c r="J246" s="24">
        <v>42756</v>
      </c>
      <c r="K246" s="24"/>
    </row>
    <row r="247" spans="1:11" s="16" customFormat="1" ht="78">
      <c r="A247" s="19">
        <v>2</v>
      </c>
      <c r="B247" s="37">
        <v>955</v>
      </c>
      <c r="C247" s="41" t="s">
        <v>178</v>
      </c>
      <c r="D247" s="39" t="s">
        <v>82</v>
      </c>
      <c r="E247" s="39" t="s">
        <v>89</v>
      </c>
      <c r="F247" s="39" t="s">
        <v>39</v>
      </c>
      <c r="G247" s="39"/>
      <c r="H247" s="40">
        <f>SUMIFS(H248:H1302,$B248:$B1302,$B247,$D248:$D1302,$D248,$E248:$E1302,$E248,$F248:$F1302,$F248)</f>
        <v>22718.6</v>
      </c>
      <c r="I247" s="40">
        <f>SUMIFS(I248:I1302,$B248:$B1302,$B247,$D248:$D1302,$D248,$E248:$E1302,$E248,$F248:$F1302,$F248)</f>
        <v>17725.5</v>
      </c>
      <c r="J247" s="40">
        <f>SUMIFS(J248:J1302,$B248:$B1302,$B247,$D248:$D1302,$D248,$E248:$E1302,$E248,$F248:$F1302,$F248)</f>
        <v>23379</v>
      </c>
      <c r="K247" s="40">
        <f>SUMIFS(K248:K1302,$B248:$B1302,$B247,$D248:$D1302,$D248,$E248:$E1302,$E248,$F248:$F1302,$F248)</f>
        <v>17725.5</v>
      </c>
    </row>
    <row r="248" spans="1:11" s="16" customFormat="1" ht="15.6">
      <c r="A248" s="20">
        <v>3</v>
      </c>
      <c r="B248" s="31">
        <v>955</v>
      </c>
      <c r="C248" s="32" t="s">
        <v>46</v>
      </c>
      <c r="D248" s="33" t="s">
        <v>82</v>
      </c>
      <c r="E248" s="33" t="s">
        <v>89</v>
      </c>
      <c r="F248" s="33" t="s">
        <v>39</v>
      </c>
      <c r="G248" s="33" t="s">
        <v>92</v>
      </c>
      <c r="H248" s="24">
        <v>22718.6</v>
      </c>
      <c r="I248" s="24">
        <v>17725.5</v>
      </c>
      <c r="J248" s="24">
        <v>23379</v>
      </c>
      <c r="K248" s="24">
        <v>17725.5</v>
      </c>
    </row>
    <row r="249" spans="1:11" s="16" customFormat="1" ht="52.8" customHeight="1">
      <c r="A249" s="19">
        <v>2</v>
      </c>
      <c r="B249" s="37">
        <v>955</v>
      </c>
      <c r="C249" s="38" t="s">
        <v>141</v>
      </c>
      <c r="D249" s="39" t="s">
        <v>82</v>
      </c>
      <c r="E249" s="39" t="s">
        <v>89</v>
      </c>
      <c r="F249" s="39" t="s">
        <v>60</v>
      </c>
      <c r="G249" s="39" t="s">
        <v>72</v>
      </c>
      <c r="H249" s="40">
        <f>SUMIFS(H250:H1304,$B250:$B1304,$B249,$D250:$D1304,$D250,$E250:$E1304,$E250,$F250:$F1304,$F250)</f>
        <v>5472.5</v>
      </c>
      <c r="I249" s="40">
        <f>SUMIFS(I250:I1304,$B250:$B1304,$B249,$D250:$D1304,$D250,$E250:$E1304,$E250,$F250:$F1304,$F250)</f>
        <v>0</v>
      </c>
      <c r="J249" s="40">
        <f>SUMIFS(J250:J1304,$B250:$B1304,$B249,$D250:$D1304,$D250,$E250:$E1304,$E250,$F250:$F1304,$F250)</f>
        <v>2177.1</v>
      </c>
      <c r="K249" s="40">
        <f>SUMIFS(K250:K1304,$B250:$B1304,$B249,$D250:$D1304,$D250,$E250:$E1304,$E250,$F250:$F1304,$F250)</f>
        <v>0</v>
      </c>
    </row>
    <row r="250" spans="1:11" s="16" customFormat="1" ht="15.6">
      <c r="A250" s="20">
        <v>3</v>
      </c>
      <c r="B250" s="31">
        <v>955</v>
      </c>
      <c r="C250" s="32" t="s">
        <v>46</v>
      </c>
      <c r="D250" s="33" t="s">
        <v>82</v>
      </c>
      <c r="E250" s="33" t="s">
        <v>89</v>
      </c>
      <c r="F250" s="33" t="s">
        <v>60</v>
      </c>
      <c r="G250" s="33" t="s">
        <v>92</v>
      </c>
      <c r="H250" s="24">
        <v>5472.5</v>
      </c>
      <c r="I250" s="24"/>
      <c r="J250" s="24">
        <v>2177.1</v>
      </c>
      <c r="K250" s="24"/>
    </row>
    <row r="251" spans="1:11" s="16" customFormat="1" ht="93.6">
      <c r="A251" s="19">
        <v>2</v>
      </c>
      <c r="B251" s="37">
        <v>955</v>
      </c>
      <c r="C251" s="38" t="s">
        <v>192</v>
      </c>
      <c r="D251" s="39" t="s">
        <v>82</v>
      </c>
      <c r="E251" s="39" t="s">
        <v>89</v>
      </c>
      <c r="F251" s="39" t="s">
        <v>45</v>
      </c>
      <c r="G251" s="39"/>
      <c r="H251" s="40">
        <f>SUMIFS(H252:H1306,$B252:$B1306,$B251,$D252:$D1306,$D252,$E252:$E1306,$E252,$F252:$F1306,$F252)</f>
        <v>1490</v>
      </c>
      <c r="I251" s="40">
        <f>SUMIFS(I252:I1306,$B252:$B1306,$B251,$D252:$D1306,$D252,$E252:$E1306,$E252,$F252:$F1306,$F252)</f>
        <v>0</v>
      </c>
      <c r="J251" s="40">
        <f>SUMIFS(J252:J1306,$B252:$B1306,$B251,$D252:$D1306,$D252,$E252:$E1306,$E252,$F252:$F1306,$F252)</f>
        <v>1490</v>
      </c>
      <c r="K251" s="40">
        <f>SUMIFS(K252:K1306,$B252:$B1306,$B251,$D252:$D1306,$D252,$E252:$E1306,$E252,$F252:$F1306,$F252)</f>
        <v>0</v>
      </c>
    </row>
    <row r="252" spans="1:11" s="16" customFormat="1" ht="15.6">
      <c r="A252" s="20">
        <v>3</v>
      </c>
      <c r="B252" s="31">
        <v>955</v>
      </c>
      <c r="C252" s="32" t="s">
        <v>46</v>
      </c>
      <c r="D252" s="33" t="s">
        <v>82</v>
      </c>
      <c r="E252" s="33" t="s">
        <v>89</v>
      </c>
      <c r="F252" s="33" t="s">
        <v>45</v>
      </c>
      <c r="G252" s="33" t="s">
        <v>92</v>
      </c>
      <c r="H252" s="24">
        <v>1490</v>
      </c>
      <c r="I252" s="24"/>
      <c r="J252" s="24">
        <v>1490</v>
      </c>
      <c r="K252" s="24"/>
    </row>
    <row r="253" spans="1:11" s="16" customFormat="1" ht="46.8">
      <c r="A253" s="19">
        <v>2</v>
      </c>
      <c r="B253" s="37">
        <v>955</v>
      </c>
      <c r="C253" s="38" t="s">
        <v>162</v>
      </c>
      <c r="D253" s="39" t="s">
        <v>82</v>
      </c>
      <c r="E253" s="39" t="s">
        <v>89</v>
      </c>
      <c r="F253" s="39" t="s">
        <v>157</v>
      </c>
      <c r="G253" s="39"/>
      <c r="H253" s="40">
        <f>SUMIFS(H254:H1308,$B254:$B1308,$B253,$D254:$D1308,$D254,$E254:$E1308,$E254,$F254:$F1308,$F254)</f>
        <v>3988.1</v>
      </c>
      <c r="I253" s="40">
        <f>SUMIFS(I254:I1308,$B254:$B1308,$B253,$D254:$D1308,$D254,$E254:$E1308,$E254,$F254:$F1308,$F254)</f>
        <v>0</v>
      </c>
      <c r="J253" s="40">
        <f>SUMIFS(J254:J1308,$B254:$B1308,$B253,$D254:$D1308,$D254,$E254:$E1308,$E254,$F254:$F1308,$F254)</f>
        <v>2884.9</v>
      </c>
      <c r="K253" s="40">
        <f>SUMIFS(K254:K1308,$B254:$B1308,$B253,$D254:$D1308,$D254,$E254:$E1308,$E254,$F254:$F1308,$F254)</f>
        <v>0</v>
      </c>
    </row>
    <row r="254" spans="1:11" s="16" customFormat="1" ht="15.6">
      <c r="A254" s="20">
        <v>3</v>
      </c>
      <c r="B254" s="31">
        <v>955</v>
      </c>
      <c r="C254" s="32" t="s">
        <v>46</v>
      </c>
      <c r="D254" s="33" t="s">
        <v>82</v>
      </c>
      <c r="E254" s="33" t="s">
        <v>89</v>
      </c>
      <c r="F254" s="33" t="s">
        <v>157</v>
      </c>
      <c r="G254" s="33" t="s">
        <v>92</v>
      </c>
      <c r="H254" s="24">
        <v>3988.1</v>
      </c>
      <c r="I254" s="24"/>
      <c r="J254" s="24">
        <v>2884.9</v>
      </c>
      <c r="K254" s="24"/>
    </row>
    <row r="255" spans="1:11" s="16" customFormat="1" ht="15.6">
      <c r="A255" s="17">
        <v>1</v>
      </c>
      <c r="B255" s="28">
        <v>955</v>
      </c>
      <c r="C255" s="29" t="s">
        <v>63</v>
      </c>
      <c r="D255" s="30" t="s">
        <v>82</v>
      </c>
      <c r="E255" s="30" t="s">
        <v>79</v>
      </c>
      <c r="F255" s="30"/>
      <c r="G255" s="30"/>
      <c r="H255" s="18">
        <f>SUMIFS(H256:H1311,$B256:$B1311,$B256,$D256:$D1311,$D256,$E256:$E1311,$E256)/2</f>
        <v>10298.9</v>
      </c>
      <c r="I255" s="18">
        <f>SUMIFS(I256:I1311,$B256:$B1311,$B256,$D256:$D1311,$D256,$E256:$E1311,$E256)/2</f>
        <v>0</v>
      </c>
      <c r="J255" s="18">
        <f>SUMIFS(J256:J1311,$B256:$B1311,$B256,$D256:$D1311,$D256,$E256:$E1311,$E256)/2</f>
        <v>10298.9</v>
      </c>
      <c r="K255" s="18">
        <f>SUMIFS(K256:K1311,$B256:$B1311,$B256,$D256:$D1311,$D256,$E256:$E1311,$E256)/2</f>
        <v>0</v>
      </c>
    </row>
    <row r="256" spans="1:11" s="16" customFormat="1" ht="49.8" customHeight="1">
      <c r="A256" s="19">
        <v>2</v>
      </c>
      <c r="B256" s="37">
        <v>955</v>
      </c>
      <c r="C256" s="38" t="s">
        <v>196</v>
      </c>
      <c r="D256" s="39" t="s">
        <v>82</v>
      </c>
      <c r="E256" s="39" t="s">
        <v>79</v>
      </c>
      <c r="F256" s="39" t="s">
        <v>112</v>
      </c>
      <c r="G256" s="39"/>
      <c r="H256" s="40">
        <f>SUMIFS(H257:H1311,$B257:$B1311,$B256,$D257:$D1311,$D257,$E257:$E1311,$E257,$F257:$F1311,$F257)</f>
        <v>10298.9</v>
      </c>
      <c r="I256" s="40">
        <f>SUMIFS(I257:I1311,$B257:$B1311,$B256,$D257:$D1311,$D257,$E257:$E1311,$E257,$F257:$F1311,$F257)</f>
        <v>0</v>
      </c>
      <c r="J256" s="40">
        <f>SUMIFS(J257:J1311,$B257:$B1311,$B256,$D257:$D1311,$D257,$E257:$E1311,$E257,$F257:$F1311,$F257)</f>
        <v>10298.9</v>
      </c>
      <c r="K256" s="40">
        <f>SUMIFS(K257:K1311,$B257:$B1311,$B256,$D257:$D1311,$D257,$E257:$E1311,$E257,$F257:$F1311,$F257)</f>
        <v>0</v>
      </c>
    </row>
    <row r="257" spans="1:11" s="16" customFormat="1" ht="15.6">
      <c r="A257" s="20">
        <v>3</v>
      </c>
      <c r="B257" s="31">
        <v>955</v>
      </c>
      <c r="C257" s="32" t="s">
        <v>46</v>
      </c>
      <c r="D257" s="33" t="s">
        <v>82</v>
      </c>
      <c r="E257" s="33" t="s">
        <v>79</v>
      </c>
      <c r="F257" s="33" t="s">
        <v>112</v>
      </c>
      <c r="G257" s="33" t="s">
        <v>92</v>
      </c>
      <c r="H257" s="24">
        <v>10298.9</v>
      </c>
      <c r="I257" s="24"/>
      <c r="J257" s="24">
        <v>10298.9</v>
      </c>
      <c r="K257" s="24"/>
    </row>
    <row r="258" spans="1:11" s="16" customFormat="1" ht="151.19999999999999" customHeight="1">
      <c r="A258" s="20">
        <v>3</v>
      </c>
      <c r="B258" s="31">
        <v>955</v>
      </c>
      <c r="C258" s="32" t="s">
        <v>116</v>
      </c>
      <c r="D258" s="33" t="s">
        <v>82</v>
      </c>
      <c r="E258" s="33" t="s">
        <v>79</v>
      </c>
      <c r="F258" s="33" t="s">
        <v>112</v>
      </c>
      <c r="G258" s="33" t="s">
        <v>114</v>
      </c>
      <c r="H258" s="24"/>
      <c r="I258" s="24"/>
      <c r="J258" s="24"/>
      <c r="K258" s="24"/>
    </row>
    <row r="259" spans="1:11" s="16" customFormat="1" ht="15.6">
      <c r="A259" s="17">
        <v>1</v>
      </c>
      <c r="B259" s="28">
        <v>955</v>
      </c>
      <c r="C259" s="29" t="s">
        <v>133</v>
      </c>
      <c r="D259" s="30" t="s">
        <v>82</v>
      </c>
      <c r="E259" s="30" t="s">
        <v>82</v>
      </c>
      <c r="F259" s="30"/>
      <c r="G259" s="30"/>
      <c r="H259" s="18">
        <f>SUMIFS(H260:H1315,$B260:$B1315,$B260,$D260:$D1315,$D260,$E260:$E1315,$E260)/2</f>
        <v>9074.2000000000007</v>
      </c>
      <c r="I259" s="18">
        <f>SUMIFS(I260:I1315,$B260:$B1315,$B260,$D260:$D1315,$D260,$E260:$E1315,$E260)/2</f>
        <v>2705.2</v>
      </c>
      <c r="J259" s="18">
        <f>SUMIFS(J260:J1315,$B260:$B1315,$B260,$D260:$D1315,$D260,$E260:$E1315,$E260)/2</f>
        <v>9074.2000000000007</v>
      </c>
      <c r="K259" s="18">
        <f>SUMIFS(K260:K1315,$B260:$B1315,$B260,$D260:$D1315,$D260,$E260:$E1315,$E260)/2</f>
        <v>2705.2</v>
      </c>
    </row>
    <row r="260" spans="1:11" s="16" customFormat="1" ht="31.2">
      <c r="A260" s="19">
        <v>2</v>
      </c>
      <c r="B260" s="37">
        <v>955</v>
      </c>
      <c r="C260" s="38" t="s">
        <v>158</v>
      </c>
      <c r="D260" s="39" t="s">
        <v>82</v>
      </c>
      <c r="E260" s="39" t="s">
        <v>82</v>
      </c>
      <c r="F260" s="39" t="s">
        <v>22</v>
      </c>
      <c r="G260" s="39"/>
      <c r="H260" s="40">
        <f>SUMIFS(H261:H1315,$B261:$B1315,$B260,$D261:$D1315,$D261,$E261:$E1315,$E261,$F261:$F1315,$F261)</f>
        <v>5450.9</v>
      </c>
      <c r="I260" s="40">
        <f>SUMIFS(I261:I1315,$B261:$B1315,$B260,$D261:$D1315,$D261,$E261:$E1315,$E261,$F261:$F1315,$F261)</f>
        <v>462</v>
      </c>
      <c r="J260" s="40">
        <f>SUMIFS(J261:J1315,$B261:$B1315,$B260,$D261:$D1315,$D261,$E261:$E1315,$E261,$F261:$F1315,$F261)</f>
        <v>5450.9</v>
      </c>
      <c r="K260" s="40">
        <f>SUMIFS(K261:K1315,$B261:$B1315,$B260,$D261:$D1315,$D261,$E261:$E1315,$E261,$F261:$F1315,$F261)</f>
        <v>462</v>
      </c>
    </row>
    <row r="261" spans="1:11" s="16" customFormat="1" ht="15.6">
      <c r="A261" s="20">
        <v>3</v>
      </c>
      <c r="B261" s="31">
        <v>955</v>
      </c>
      <c r="C261" s="32" t="s">
        <v>46</v>
      </c>
      <c r="D261" s="33" t="s">
        <v>82</v>
      </c>
      <c r="E261" s="33" t="s">
        <v>82</v>
      </c>
      <c r="F261" s="33" t="s">
        <v>22</v>
      </c>
      <c r="G261" s="33" t="s">
        <v>92</v>
      </c>
      <c r="H261" s="24">
        <v>5450.9</v>
      </c>
      <c r="I261" s="24">
        <v>462</v>
      </c>
      <c r="J261" s="24">
        <v>5450.9</v>
      </c>
      <c r="K261" s="24">
        <v>462</v>
      </c>
    </row>
    <row r="262" spans="1:11" s="16" customFormat="1" ht="46.8">
      <c r="A262" s="19">
        <v>2</v>
      </c>
      <c r="B262" s="37">
        <v>955</v>
      </c>
      <c r="C262" s="42" t="s">
        <v>199</v>
      </c>
      <c r="D262" s="39" t="s">
        <v>82</v>
      </c>
      <c r="E262" s="39" t="s">
        <v>82</v>
      </c>
      <c r="F262" s="39" t="s">
        <v>64</v>
      </c>
      <c r="G262" s="39"/>
      <c r="H262" s="40">
        <f>SUMIFS(H263:H1317,$B263:$B1317,$B262,$D263:$D1317,$D263,$E263:$E1317,$E263,$F263:$F1317,$F263)</f>
        <v>1380.1</v>
      </c>
      <c r="I262" s="40">
        <f>SUMIFS(I263:I1317,$B263:$B1317,$B262,$D263:$D1317,$D263,$E263:$E1317,$E263,$F263:$F1317,$F263)</f>
        <v>0</v>
      </c>
      <c r="J262" s="40">
        <f>SUMIFS(J263:J1317,$B263:$B1317,$B262,$D263:$D1317,$D263,$E263:$E1317,$E263,$F263:$F1317,$F263)</f>
        <v>1380.1</v>
      </c>
      <c r="K262" s="40">
        <f>SUMIFS(K263:K1317,$B263:$B1317,$B262,$D263:$D1317,$D263,$E263:$E1317,$E263,$F263:$F1317,$F263)</f>
        <v>0</v>
      </c>
    </row>
    <row r="263" spans="1:11" s="16" customFormat="1" ht="15.6">
      <c r="A263" s="20">
        <v>3</v>
      </c>
      <c r="B263" s="31">
        <v>955</v>
      </c>
      <c r="C263" s="32" t="s">
        <v>46</v>
      </c>
      <c r="D263" s="33" t="s">
        <v>82</v>
      </c>
      <c r="E263" s="33" t="s">
        <v>82</v>
      </c>
      <c r="F263" s="33" t="s">
        <v>64</v>
      </c>
      <c r="G263" s="33" t="s">
        <v>92</v>
      </c>
      <c r="H263" s="24">
        <v>1380.1</v>
      </c>
      <c r="I263" s="24"/>
      <c r="J263" s="24">
        <v>1380.1</v>
      </c>
      <c r="K263" s="24"/>
    </row>
    <row r="264" spans="1:11" s="16" customFormat="1" ht="31.2">
      <c r="A264" s="19">
        <v>2</v>
      </c>
      <c r="B264" s="37">
        <v>955</v>
      </c>
      <c r="C264" s="38" t="s">
        <v>62</v>
      </c>
      <c r="D264" s="39" t="s">
        <v>82</v>
      </c>
      <c r="E264" s="39" t="s">
        <v>82</v>
      </c>
      <c r="F264" s="39" t="s">
        <v>113</v>
      </c>
      <c r="G264" s="39"/>
      <c r="H264" s="40">
        <f>SUMIFS(H265:H1319,$B265:$B1319,$B264,$D265:$D1319,$D265,$E265:$E1319,$E265,$F265:$F1319,$F265)</f>
        <v>2243.1999999999998</v>
      </c>
      <c r="I264" s="40">
        <f>SUMIFS(I265:I1319,$B265:$B1319,$B264,$D265:$D1319,$D265,$E265:$E1319,$E265,$F265:$F1319,$F265)</f>
        <v>2243.1999999999998</v>
      </c>
      <c r="J264" s="40">
        <f>SUMIFS(J265:J1319,$B265:$B1319,$B264,$D265:$D1319,$D265,$E265:$E1319,$E265,$F265:$F1319,$F265)</f>
        <v>2243.1999999999998</v>
      </c>
      <c r="K264" s="40">
        <f>SUMIFS(K265:K1319,$B265:$B1319,$B264,$D265:$D1319,$D265,$E265:$E1319,$E265,$F265:$F1319,$F265)</f>
        <v>2243.1999999999998</v>
      </c>
    </row>
    <row r="265" spans="1:11" s="16" customFormat="1" ht="46.8">
      <c r="A265" s="20">
        <v>3</v>
      </c>
      <c r="B265" s="31">
        <v>955</v>
      </c>
      <c r="C265" s="32" t="s">
        <v>12</v>
      </c>
      <c r="D265" s="33" t="s">
        <v>82</v>
      </c>
      <c r="E265" s="33" t="s">
        <v>82</v>
      </c>
      <c r="F265" s="33" t="s">
        <v>113</v>
      </c>
      <c r="G265" s="33" t="s">
        <v>74</v>
      </c>
      <c r="H265" s="24">
        <v>2243.1999999999998</v>
      </c>
      <c r="I265" s="24">
        <v>2243.1999999999998</v>
      </c>
      <c r="J265" s="24">
        <v>2243.1999999999998</v>
      </c>
      <c r="K265" s="24">
        <v>2243.1999999999998</v>
      </c>
    </row>
    <row r="266" spans="1:11" s="16" customFormat="1" ht="15.6">
      <c r="A266" s="17">
        <v>1</v>
      </c>
      <c r="B266" s="28">
        <v>955</v>
      </c>
      <c r="C266" s="29" t="s">
        <v>24</v>
      </c>
      <c r="D266" s="30" t="s">
        <v>84</v>
      </c>
      <c r="E266" s="30" t="s">
        <v>70</v>
      </c>
      <c r="F266" s="30" t="s">
        <v>7</v>
      </c>
      <c r="G266" s="30" t="s">
        <v>72</v>
      </c>
      <c r="H266" s="18">
        <f>SUMIFS(H267:H1322,$B267:$B1322,$B267,$D267:$D1322,$D267,$E267:$E1322,$E267)/2</f>
        <v>41171.999999999993</v>
      </c>
      <c r="I266" s="18">
        <f>SUMIFS(I267:I1322,$B267:$B1322,$B267,$D267:$D1322,$D267,$E267:$E1322,$E267)/2</f>
        <v>282</v>
      </c>
      <c r="J266" s="18">
        <f>SUMIFS(J267:J1322,$B267:$B1322,$B267,$D267:$D1322,$D267,$E267:$E1322,$E267)/2</f>
        <v>41171.999999999993</v>
      </c>
      <c r="K266" s="18">
        <f>SUMIFS(K267:K1322,$B267:$B1322,$B267,$D267:$D1322,$D267,$E267:$E1322,$E267)/2</f>
        <v>282</v>
      </c>
    </row>
    <row r="267" spans="1:11" s="16" customFormat="1" ht="39" customHeight="1">
      <c r="A267" s="19">
        <v>2</v>
      </c>
      <c r="B267" s="37">
        <v>955</v>
      </c>
      <c r="C267" s="38" t="s">
        <v>200</v>
      </c>
      <c r="D267" s="39" t="s">
        <v>84</v>
      </c>
      <c r="E267" s="39" t="s">
        <v>70</v>
      </c>
      <c r="F267" s="39" t="s">
        <v>25</v>
      </c>
      <c r="G267" s="39"/>
      <c r="H267" s="40">
        <f>SUMIFS(H268:H1322,$B268:$B1322,$B267,$D268:$D1322,$D268,$E268:$E1322,$E268,$F268:$F1322,$F268)</f>
        <v>27052.6</v>
      </c>
      <c r="I267" s="40">
        <f>SUMIFS(I268:I1322,$B268:$B1322,$B267,$D268:$D1322,$D268,$E268:$E1322,$E268,$F268:$F1322,$F268)</f>
        <v>78.099999999999994</v>
      </c>
      <c r="J267" s="40">
        <f>SUMIFS(J268:J1322,$B268:$B1322,$B267,$D268:$D1322,$D268,$E268:$E1322,$E268,$F268:$F1322,$F268)</f>
        <v>27052.6</v>
      </c>
      <c r="K267" s="40">
        <f>SUMIFS(K268:K1322,$B268:$B1322,$B267,$D268:$D1322,$D268,$E268:$E1322,$E268,$F268:$F1322,$F268)</f>
        <v>78.099999999999994</v>
      </c>
    </row>
    <row r="268" spans="1:11" s="16" customFormat="1" ht="15.6">
      <c r="A268" s="20">
        <v>3</v>
      </c>
      <c r="B268" s="31">
        <v>955</v>
      </c>
      <c r="C268" s="32" t="s">
        <v>46</v>
      </c>
      <c r="D268" s="33" t="s">
        <v>84</v>
      </c>
      <c r="E268" s="33" t="s">
        <v>70</v>
      </c>
      <c r="F268" s="33" t="s">
        <v>25</v>
      </c>
      <c r="G268" s="33" t="s">
        <v>92</v>
      </c>
      <c r="H268" s="24">
        <v>27052.6</v>
      </c>
      <c r="I268" s="24">
        <v>78.099999999999994</v>
      </c>
      <c r="J268" s="24">
        <v>27052.6</v>
      </c>
      <c r="K268" s="24">
        <v>78.099999999999994</v>
      </c>
    </row>
    <row r="269" spans="1:11" s="16" customFormat="1" ht="46.8">
      <c r="A269" s="19">
        <v>2</v>
      </c>
      <c r="B269" s="37">
        <v>955</v>
      </c>
      <c r="C269" s="38" t="s">
        <v>201</v>
      </c>
      <c r="D269" s="39" t="s">
        <v>84</v>
      </c>
      <c r="E269" s="39" t="s">
        <v>70</v>
      </c>
      <c r="F269" s="39" t="s">
        <v>26</v>
      </c>
      <c r="G269" s="39"/>
      <c r="H269" s="40">
        <f>SUMIFS(H270:H1324,$B270:$B1324,$B269,$D270:$D1324,$D270,$E270:$E1324,$E270,$F270:$F1324,$F270)</f>
        <v>7050.2</v>
      </c>
      <c r="I269" s="40">
        <f>SUMIFS(I270:I1324,$B270:$B1324,$B269,$D270:$D1324,$D270,$E270:$E1324,$E270,$F270:$F1324,$F270)</f>
        <v>203.9</v>
      </c>
      <c r="J269" s="40">
        <f>SUMIFS(J270:J1324,$B270:$B1324,$B269,$D270:$D1324,$D270,$E270:$E1324,$E270,$F270:$F1324,$F270)</f>
        <v>7050.2</v>
      </c>
      <c r="K269" s="40">
        <f>SUMIFS(K270:K1324,$B270:$B1324,$B269,$D270:$D1324,$D270,$E270:$E1324,$E270,$F270:$F1324,$F270)</f>
        <v>203.9</v>
      </c>
    </row>
    <row r="270" spans="1:11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70</v>
      </c>
      <c r="F270" s="33" t="s">
        <v>26</v>
      </c>
      <c r="G270" s="33" t="s">
        <v>92</v>
      </c>
      <c r="H270" s="24">
        <v>7050.2</v>
      </c>
      <c r="I270" s="24">
        <v>203.9</v>
      </c>
      <c r="J270" s="24">
        <v>7050.2</v>
      </c>
      <c r="K270" s="24">
        <v>203.9</v>
      </c>
    </row>
    <row r="271" spans="1:11" s="16" customFormat="1" ht="52.2" customHeight="1">
      <c r="A271" s="19">
        <v>2</v>
      </c>
      <c r="B271" s="37">
        <v>955</v>
      </c>
      <c r="C271" s="38" t="s">
        <v>204</v>
      </c>
      <c r="D271" s="39" t="s">
        <v>84</v>
      </c>
      <c r="E271" s="39" t="s">
        <v>70</v>
      </c>
      <c r="F271" s="39" t="s">
        <v>203</v>
      </c>
      <c r="G271" s="39"/>
      <c r="H271" s="40">
        <f>SUMIFS(H272:H1326,$B272:$B1326,$B271,$D272:$D1326,$D272,$E272:$E1326,$E272,$F272:$F1326,$F272)</f>
        <v>6989.2</v>
      </c>
      <c r="I271" s="40">
        <f>SUMIFS(I272:I1326,$B272:$B1326,$B271,$D272:$D1326,$D272,$E272:$E1326,$E272,$F272:$F1326,$F272)</f>
        <v>0</v>
      </c>
      <c r="J271" s="40">
        <f>SUMIFS(J272:J1326,$B272:$B1326,$B271,$D272:$D1326,$D272,$E272:$E1326,$E272,$F272:$F1326,$F272)</f>
        <v>6989.2</v>
      </c>
      <c r="K271" s="40">
        <f>SUMIFS(K272:K1326,$B272:$B1326,$B271,$D272:$D1326,$D272,$E272:$E1326,$E272,$F272:$F1326,$F272)</f>
        <v>0</v>
      </c>
    </row>
    <row r="272" spans="1:11" s="16" customFormat="1" ht="15.6">
      <c r="A272" s="20">
        <v>3</v>
      </c>
      <c r="B272" s="31">
        <v>955</v>
      </c>
      <c r="C272" s="32" t="s">
        <v>46</v>
      </c>
      <c r="D272" s="33" t="s">
        <v>84</v>
      </c>
      <c r="E272" s="33" t="s">
        <v>70</v>
      </c>
      <c r="F272" s="33" t="s">
        <v>203</v>
      </c>
      <c r="G272" s="33" t="s">
        <v>92</v>
      </c>
      <c r="H272" s="24">
        <v>6989.2</v>
      </c>
      <c r="I272" s="24"/>
      <c r="J272" s="24">
        <v>6989.2</v>
      </c>
      <c r="K272" s="24"/>
    </row>
    <row r="273" spans="1:11" s="16" customFormat="1" ht="66" customHeight="1">
      <c r="A273" s="19">
        <v>2</v>
      </c>
      <c r="B273" s="37">
        <v>955</v>
      </c>
      <c r="C273" s="38" t="s">
        <v>124</v>
      </c>
      <c r="D273" s="39" t="s">
        <v>84</v>
      </c>
      <c r="E273" s="39" t="s">
        <v>70</v>
      </c>
      <c r="F273" s="39" t="s">
        <v>125</v>
      </c>
      <c r="G273" s="39"/>
      <c r="H273" s="40">
        <f>SUMIFS(H274:H1328,$B274:$B1328,$B273,$D274:$D1328,$D274,$E274:$E1328,$E274,$F274:$F1328,$F274)</f>
        <v>50</v>
      </c>
      <c r="I273" s="40">
        <f>SUMIFS(I274:I1328,$B274:$B1328,$B273,$D274:$D1328,$D274,$E274:$E1328,$E274,$F274:$F1328,$F274)</f>
        <v>0</v>
      </c>
      <c r="J273" s="40">
        <f>SUMIFS(J274:J1328,$B274:$B1328,$B273,$D274:$D1328,$D274,$E274:$E1328,$E274,$F274:$F1328,$F274)</f>
        <v>50</v>
      </c>
      <c r="K273" s="40">
        <f>SUMIFS(K274:K1328,$B274:$B1328,$B273,$D274:$D1328,$D274,$E274:$E1328,$E274,$F274:$F1328,$F274)</f>
        <v>0</v>
      </c>
    </row>
    <row r="274" spans="1:11" s="16" customFormat="1" ht="15.6">
      <c r="A274" s="20">
        <v>3</v>
      </c>
      <c r="B274" s="31">
        <v>955</v>
      </c>
      <c r="C274" s="32" t="s">
        <v>46</v>
      </c>
      <c r="D274" s="33" t="s">
        <v>84</v>
      </c>
      <c r="E274" s="33" t="s">
        <v>70</v>
      </c>
      <c r="F274" s="33" t="s">
        <v>125</v>
      </c>
      <c r="G274" s="33" t="s">
        <v>92</v>
      </c>
      <c r="H274" s="24">
        <v>50</v>
      </c>
      <c r="I274" s="24"/>
      <c r="J274" s="24">
        <v>50</v>
      </c>
      <c r="K274" s="24"/>
    </row>
    <row r="275" spans="1:11" s="16" customFormat="1" ht="68.400000000000006" customHeight="1">
      <c r="A275" s="19">
        <v>2</v>
      </c>
      <c r="B275" s="37">
        <v>955</v>
      </c>
      <c r="C275" s="38" t="s">
        <v>166</v>
      </c>
      <c r="D275" s="39" t="s">
        <v>84</v>
      </c>
      <c r="E275" s="39" t="s">
        <v>70</v>
      </c>
      <c r="F275" s="39" t="s">
        <v>165</v>
      </c>
      <c r="G275" s="39"/>
      <c r="H275" s="40">
        <f>SUMIFS(H276:H1330,$B276:$B1330,$B275,$D276:$D1330,$D276,$E276:$E1330,$E276,$F276:$F1330,$F276)</f>
        <v>30</v>
      </c>
      <c r="I275" s="40">
        <f>SUMIFS(I276:I1330,$B276:$B1330,$B275,$D276:$D1330,$D276,$E276:$E1330,$E276,$F276:$F1330,$F276)</f>
        <v>0</v>
      </c>
      <c r="J275" s="40">
        <f>SUMIFS(J276:J1330,$B276:$B1330,$B275,$D276:$D1330,$D276,$E276:$E1330,$E276,$F276:$F1330,$F276)</f>
        <v>30</v>
      </c>
      <c r="K275" s="40">
        <f>SUMIFS(K276:K1330,$B276:$B1330,$B275,$D276:$D1330,$D276,$E276:$E1330,$E276,$F276:$F1330,$F276)</f>
        <v>0</v>
      </c>
    </row>
    <row r="276" spans="1:11" s="16" customFormat="1" ht="15.6">
      <c r="A276" s="20">
        <v>3</v>
      </c>
      <c r="B276" s="31">
        <v>955</v>
      </c>
      <c r="C276" s="32" t="s">
        <v>46</v>
      </c>
      <c r="D276" s="33" t="s">
        <v>84</v>
      </c>
      <c r="E276" s="33" t="s">
        <v>70</v>
      </c>
      <c r="F276" s="33" t="s">
        <v>165</v>
      </c>
      <c r="G276" s="33" t="s">
        <v>92</v>
      </c>
      <c r="H276" s="24">
        <v>30</v>
      </c>
      <c r="I276" s="24"/>
      <c r="J276" s="24">
        <v>30</v>
      </c>
      <c r="K276" s="24"/>
    </row>
    <row r="277" spans="1:11" s="16" customFormat="1" ht="15.6">
      <c r="A277" s="17">
        <v>1</v>
      </c>
      <c r="B277" s="28">
        <v>955</v>
      </c>
      <c r="C277" s="29" t="s">
        <v>185</v>
      </c>
      <c r="D277" s="30" t="s">
        <v>90</v>
      </c>
      <c r="E277" s="30" t="s">
        <v>89</v>
      </c>
      <c r="F277" s="30"/>
      <c r="G277" s="30"/>
      <c r="H277" s="18">
        <f>SUMIFS(H278:H1333,$B278:$B1333,$B278,$D278:$D1333,$D278,$E278:$E1333,$E278)/2</f>
        <v>0</v>
      </c>
      <c r="I277" s="18">
        <f>SUMIFS(I278:I1333,$B278:$B1333,$B278,$D278:$D1333,$D278,$E278:$E1333,$E278)/2</f>
        <v>0</v>
      </c>
      <c r="J277" s="18">
        <f>SUMIFS(J278:J1333,$B278:$B1333,$B278,$D278:$D1333,$D278,$E278:$E1333,$E278)/2</f>
        <v>0</v>
      </c>
      <c r="K277" s="18">
        <f>SUMIFS(K278:K1333,$B278:$B1333,$B278,$D278:$D1333,$D278,$E278:$E1333,$E278)/2</f>
        <v>0</v>
      </c>
    </row>
    <row r="278" spans="1:11" s="16" customFormat="1" ht="51.6" customHeight="1">
      <c r="A278" s="19">
        <v>2</v>
      </c>
      <c r="B278" s="37">
        <v>955</v>
      </c>
      <c r="C278" s="38" t="s">
        <v>141</v>
      </c>
      <c r="D278" s="39" t="s">
        <v>90</v>
      </c>
      <c r="E278" s="39" t="s">
        <v>89</v>
      </c>
      <c r="F278" s="39" t="s">
        <v>60</v>
      </c>
      <c r="G278" s="39"/>
      <c r="H278" s="40">
        <f>SUMIFS(H279:H1333,$B279:$B1333,$B278,$D279:$D1333,$D279,$E279:$E1333,$E279,$F279:$F1333,$F279)</f>
        <v>0</v>
      </c>
      <c r="I278" s="40">
        <f>SUMIFS(I279:I1333,$B279:$B1333,$B278,$D279:$D1333,$D279,$E279:$E1333,$E279,$F279:$F1333,$F279)</f>
        <v>0</v>
      </c>
      <c r="J278" s="40">
        <f>SUMIFS(J279:J1333,$B279:$B1333,$B278,$D279:$D1333,$D279,$E279:$E1333,$E279,$F279:$F1333,$F279)</f>
        <v>0</v>
      </c>
      <c r="K278" s="40">
        <f>SUMIFS(K279:K1333,$B279:$B1333,$B278,$D279:$D1333,$D279,$E279:$E1333,$E279,$F279:$F1333,$F279)</f>
        <v>0</v>
      </c>
    </row>
    <row r="279" spans="1:11" s="16" customFormat="1" ht="15.6">
      <c r="A279" s="20">
        <v>3</v>
      </c>
      <c r="B279" s="31">
        <v>955</v>
      </c>
      <c r="C279" s="32" t="s">
        <v>46</v>
      </c>
      <c r="D279" s="33" t="s">
        <v>90</v>
      </c>
      <c r="E279" s="33" t="s">
        <v>89</v>
      </c>
      <c r="F279" s="33" t="s">
        <v>60</v>
      </c>
      <c r="G279" s="33" t="s">
        <v>92</v>
      </c>
      <c r="H279" s="24"/>
      <c r="I279" s="25"/>
      <c r="J279" s="24"/>
      <c r="K279" s="25"/>
    </row>
    <row r="280" spans="1:11" s="16" customFormat="1" ht="15.6">
      <c r="A280" s="17">
        <v>1</v>
      </c>
      <c r="B280" s="28">
        <v>955</v>
      </c>
      <c r="C280" s="55" t="s">
        <v>137</v>
      </c>
      <c r="D280" s="30" t="s">
        <v>85</v>
      </c>
      <c r="E280" s="30" t="s">
        <v>70</v>
      </c>
      <c r="F280" s="30" t="s">
        <v>7</v>
      </c>
      <c r="G280" s="30" t="s">
        <v>72</v>
      </c>
      <c r="H280" s="18">
        <f>SUMIFS(H281:H1336,$B281:$B1336,$B281,$D281:$D1336,$D281,$E281:$E1336,$E281)/2</f>
        <v>1560.8</v>
      </c>
      <c r="I280" s="18">
        <f>SUMIFS(I281:I1336,$B281:$B1336,$B281,$D281:$D1336,$D281,$E281:$E1336,$E281)/2</f>
        <v>0</v>
      </c>
      <c r="J280" s="18">
        <f>SUMIFS(J281:J1336,$B281:$B1336,$B281,$D281:$D1336,$D281,$E281:$E1336,$E281)/2</f>
        <v>1560.8</v>
      </c>
      <c r="K280" s="18">
        <f>SUMIFS(K281:K1336,$B281:$B1336,$B281,$D281:$D1336,$D281,$E281:$E1336,$E281)/2</f>
        <v>0</v>
      </c>
    </row>
    <row r="281" spans="1:11" s="16" customFormat="1" ht="46.8">
      <c r="A281" s="19">
        <v>2</v>
      </c>
      <c r="B281" s="37">
        <v>955</v>
      </c>
      <c r="C281" s="52" t="s">
        <v>32</v>
      </c>
      <c r="D281" s="39" t="s">
        <v>85</v>
      </c>
      <c r="E281" s="39" t="s">
        <v>70</v>
      </c>
      <c r="F281" s="53" t="s">
        <v>117</v>
      </c>
      <c r="G281" s="39"/>
      <c r="H281" s="40">
        <f>SUMIFS(H282:H1336,$B282:$B1336,$B281,$D282:$D1336,$D282,$E282:$E1336,$E282,$F282:$F1336,$F282)</f>
        <v>1560.8</v>
      </c>
      <c r="I281" s="40">
        <f>SUMIFS(I282:I1336,$B282:$B1336,$B281,$D282:$D1336,$D282,$E282:$E1336,$E282,$F282:$F1336,$F282)</f>
        <v>0</v>
      </c>
      <c r="J281" s="40">
        <f>SUMIFS(J282:J1336,$B282:$B1336,$B281,$D282:$D1336,$D282,$E282:$E1336,$E282,$F282:$F1336,$F282)</f>
        <v>1560.8</v>
      </c>
      <c r="K281" s="40">
        <f>SUMIFS(K282:K1336,$B282:$B1336,$B281,$D282:$D1336,$D282,$E282:$E1336,$E282,$F282:$F1336,$F282)</f>
        <v>0</v>
      </c>
    </row>
    <row r="282" spans="1:11" s="16" customFormat="1" ht="37.950000000000003" customHeight="1">
      <c r="A282" s="20">
        <v>3</v>
      </c>
      <c r="B282" s="31">
        <v>955</v>
      </c>
      <c r="C282" s="32" t="s">
        <v>21</v>
      </c>
      <c r="D282" s="33" t="s">
        <v>85</v>
      </c>
      <c r="E282" s="33" t="s">
        <v>70</v>
      </c>
      <c r="F282" s="33" t="s">
        <v>117</v>
      </c>
      <c r="G282" s="33" t="s">
        <v>81</v>
      </c>
      <c r="H282" s="24">
        <v>1560.8</v>
      </c>
      <c r="I282" s="24"/>
      <c r="J282" s="24">
        <v>1560.8</v>
      </c>
      <c r="K282" s="24"/>
    </row>
    <row r="283" spans="1:11" s="16" customFormat="1" ht="15.6">
      <c r="A283" s="17">
        <v>1</v>
      </c>
      <c r="B283" s="28">
        <v>955</v>
      </c>
      <c r="C283" s="29" t="s">
        <v>65</v>
      </c>
      <c r="D283" s="30" t="s">
        <v>85</v>
      </c>
      <c r="E283" s="30" t="s">
        <v>79</v>
      </c>
      <c r="F283" s="30" t="s">
        <v>7</v>
      </c>
      <c r="G283" s="30" t="s">
        <v>72</v>
      </c>
      <c r="H283" s="18">
        <f>SUMIFS(H284:H1339,$B284:$B1339,$B284,$D284:$D1339,$D284,$E284:$E1339,$E284)/2</f>
        <v>419</v>
      </c>
      <c r="I283" s="18">
        <f>SUMIFS(I284:I1339,$B284:$B1339,$B284,$D284:$D1339,$D284,$E284:$E1339,$E284)/2</f>
        <v>0</v>
      </c>
      <c r="J283" s="18">
        <f>SUMIFS(J284:J1339,$B284:$B1339,$B284,$D284:$D1339,$D284,$E284:$E1339,$E284)/2</f>
        <v>419</v>
      </c>
      <c r="K283" s="18">
        <f>SUMIFS(K284:K1339,$B284:$B1339,$B284,$D284:$D1339,$D284,$E284:$E1339,$E284)/2</f>
        <v>0</v>
      </c>
    </row>
    <row r="284" spans="1:11" s="16" customFormat="1" ht="46.8">
      <c r="A284" s="19">
        <v>2</v>
      </c>
      <c r="B284" s="37">
        <v>955</v>
      </c>
      <c r="C284" s="38" t="s">
        <v>141</v>
      </c>
      <c r="D284" s="39" t="s">
        <v>85</v>
      </c>
      <c r="E284" s="39" t="s">
        <v>79</v>
      </c>
      <c r="F284" s="39" t="s">
        <v>60</v>
      </c>
      <c r="G284" s="39"/>
      <c r="H284" s="40">
        <f>SUMIFS(H285:H1339,$B285:$B1339,$B284,$D285:$D1339,$D285,$E285:$E1339,$E285,$F285:$F1339,$F285)</f>
        <v>269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269</v>
      </c>
      <c r="K284" s="40">
        <f>SUMIFS(K285:K1339,$B285:$B1339,$B284,$D285:$D1339,$D285,$E285:$E1339,$E285,$F285:$F1339,$F285)</f>
        <v>0</v>
      </c>
    </row>
    <row r="285" spans="1:11" s="16" customFormat="1" ht="39.6" customHeight="1">
      <c r="A285" s="20">
        <v>3</v>
      </c>
      <c r="B285" s="31">
        <v>955</v>
      </c>
      <c r="C285" s="32" t="s">
        <v>21</v>
      </c>
      <c r="D285" s="33" t="s">
        <v>85</v>
      </c>
      <c r="E285" s="33" t="s">
        <v>79</v>
      </c>
      <c r="F285" s="33" t="s">
        <v>60</v>
      </c>
      <c r="G285" s="33" t="s">
        <v>81</v>
      </c>
      <c r="H285" s="24">
        <v>269</v>
      </c>
      <c r="I285" s="24"/>
      <c r="J285" s="24">
        <v>269</v>
      </c>
      <c r="K285" s="24"/>
    </row>
    <row r="286" spans="1:11" s="16" customFormat="1" ht="62.4">
      <c r="A286" s="19">
        <v>2</v>
      </c>
      <c r="B286" s="37">
        <v>955</v>
      </c>
      <c r="C286" s="38" t="s">
        <v>206</v>
      </c>
      <c r="D286" s="39" t="s">
        <v>85</v>
      </c>
      <c r="E286" s="39" t="s">
        <v>79</v>
      </c>
      <c r="F286" s="39" t="s">
        <v>123</v>
      </c>
      <c r="G286" s="39"/>
      <c r="H286" s="40">
        <f>SUMIFS(H287:H1341,$B287:$B1341,$B286,$D287:$D1341,$D287,$E287:$E1341,$E287,$F287:$F1341,$F287)</f>
        <v>0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0</v>
      </c>
      <c r="K286" s="40">
        <f>SUMIFS(K287:K1341,$B287:$B1341,$B286,$D287:$D1341,$D287,$E287:$E1341,$E287,$F287:$F1341,$F287)</f>
        <v>0</v>
      </c>
    </row>
    <row r="287" spans="1:11" s="16" customFormat="1" ht="37.950000000000003" customHeight="1">
      <c r="A287" s="20">
        <v>3</v>
      </c>
      <c r="B287" s="31">
        <v>955</v>
      </c>
      <c r="C287" s="32" t="s">
        <v>21</v>
      </c>
      <c r="D287" s="33" t="s">
        <v>85</v>
      </c>
      <c r="E287" s="33" t="s">
        <v>79</v>
      </c>
      <c r="F287" s="33" t="s">
        <v>123</v>
      </c>
      <c r="G287" s="33" t="s">
        <v>81</v>
      </c>
      <c r="H287" s="24"/>
      <c r="I287" s="24"/>
      <c r="J287" s="24"/>
      <c r="K287" s="24"/>
    </row>
    <row r="288" spans="1:11" s="16" customFormat="1" ht="15.6">
      <c r="A288" s="20">
        <v>3</v>
      </c>
      <c r="B288" s="31">
        <v>955</v>
      </c>
      <c r="C288" s="32" t="s">
        <v>46</v>
      </c>
      <c r="D288" s="33" t="s">
        <v>85</v>
      </c>
      <c r="E288" s="33" t="s">
        <v>79</v>
      </c>
      <c r="F288" s="33" t="s">
        <v>123</v>
      </c>
      <c r="G288" s="33" t="s">
        <v>92</v>
      </c>
      <c r="H288" s="24"/>
      <c r="I288" s="24"/>
      <c r="J288" s="24"/>
      <c r="K288" s="24"/>
    </row>
    <row r="289" spans="1:11" s="16" customFormat="1" ht="67.8" customHeight="1">
      <c r="A289" s="19">
        <v>2</v>
      </c>
      <c r="B289" s="37">
        <v>955</v>
      </c>
      <c r="C289" s="38" t="s">
        <v>166</v>
      </c>
      <c r="D289" s="39" t="s">
        <v>85</v>
      </c>
      <c r="E289" s="39" t="s">
        <v>79</v>
      </c>
      <c r="F289" s="39" t="s">
        <v>165</v>
      </c>
      <c r="G289" s="39"/>
      <c r="H289" s="40">
        <f>SUMIFS(H290:H1344,$B290:$B1344,$B289,$D290:$D1344,$D290,$E290:$E1344,$E290,$F290:$F1344,$F290)</f>
        <v>150</v>
      </c>
      <c r="I289" s="40">
        <f>SUMIFS(I290:I1344,$B290:$B1344,$B289,$D290:$D1344,$D290,$E290:$E1344,$E290,$F290:$F1344,$F290)</f>
        <v>0</v>
      </c>
      <c r="J289" s="40">
        <f>SUMIFS(J290:J1344,$B290:$B1344,$B289,$D290:$D1344,$D290,$E290:$E1344,$E290,$F290:$F1344,$F290)</f>
        <v>150</v>
      </c>
      <c r="K289" s="40">
        <f>SUMIFS(K290:K1344,$B290:$B1344,$B289,$D290:$D1344,$D290,$E290:$E1344,$E290,$F290:$F1344,$F290)</f>
        <v>0</v>
      </c>
    </row>
    <row r="290" spans="1:11" s="16" customFormat="1" ht="37.799999999999997" customHeight="1">
      <c r="A290" s="20">
        <v>3</v>
      </c>
      <c r="B290" s="31">
        <v>955</v>
      </c>
      <c r="C290" s="32" t="s">
        <v>21</v>
      </c>
      <c r="D290" s="33" t="s">
        <v>85</v>
      </c>
      <c r="E290" s="33" t="s">
        <v>79</v>
      </c>
      <c r="F290" s="33" t="s">
        <v>165</v>
      </c>
      <c r="G290" s="33" t="s">
        <v>81</v>
      </c>
      <c r="H290" s="24">
        <v>150</v>
      </c>
      <c r="I290" s="25"/>
      <c r="J290" s="24">
        <v>150</v>
      </c>
      <c r="K290" s="25"/>
    </row>
    <row r="291" spans="1:11" s="16" customFormat="1" ht="46.8">
      <c r="A291" s="19">
        <v>2</v>
      </c>
      <c r="B291" s="37">
        <v>955</v>
      </c>
      <c r="C291" s="52" t="s">
        <v>35</v>
      </c>
      <c r="D291" s="39" t="s">
        <v>85</v>
      </c>
      <c r="E291" s="39" t="s">
        <v>79</v>
      </c>
      <c r="F291" s="39" t="s">
        <v>111</v>
      </c>
      <c r="G291" s="39"/>
      <c r="H291" s="40">
        <f>SUMIFS(H292:H1346,$B292:$B1346,$B291,$D292:$D1346,$D292,$E292:$E1346,$E292,$F292:$F1346,$F292)</f>
        <v>0</v>
      </c>
      <c r="I291" s="40">
        <f>SUMIFS(I292:I1346,$B292:$B1346,$B291,$D292:$D1346,$D292,$E292:$E1346,$E292,$F292:$F1346,$F292)</f>
        <v>0</v>
      </c>
      <c r="J291" s="40">
        <f>SUMIFS(J292:J1346,$B292:$B1346,$B291,$D292:$D1346,$D292,$E292:$E1346,$E292,$F292:$F1346,$F292)</f>
        <v>0</v>
      </c>
      <c r="K291" s="40">
        <f>SUMIFS(K292:K1346,$B292:$B1346,$B291,$D292:$D1346,$D292,$E292:$E1346,$E292,$F292:$F1346,$F292)</f>
        <v>0</v>
      </c>
    </row>
    <row r="292" spans="1:11" s="16" customFormat="1" ht="24" customHeight="1">
      <c r="A292" s="20">
        <v>3</v>
      </c>
      <c r="B292" s="31">
        <v>955</v>
      </c>
      <c r="C292" s="32" t="s">
        <v>169</v>
      </c>
      <c r="D292" s="33" t="s">
        <v>85</v>
      </c>
      <c r="E292" s="33" t="s">
        <v>79</v>
      </c>
      <c r="F292" s="33" t="s">
        <v>111</v>
      </c>
      <c r="G292" s="33" t="s">
        <v>129</v>
      </c>
      <c r="H292" s="24"/>
      <c r="I292" s="24"/>
      <c r="J292" s="24"/>
      <c r="K292" s="24"/>
    </row>
    <row r="293" spans="1:11" s="16" customFormat="1" ht="15.6">
      <c r="A293" s="17">
        <v>1</v>
      </c>
      <c r="B293" s="28">
        <v>955</v>
      </c>
      <c r="C293" s="29" t="s">
        <v>134</v>
      </c>
      <c r="D293" s="30" t="s">
        <v>85</v>
      </c>
      <c r="E293" s="30" t="s">
        <v>87</v>
      </c>
      <c r="F293" s="30"/>
      <c r="G293" s="30"/>
      <c r="H293" s="18">
        <f>SUMIFS(H294:H1349,$B294:$B1349,$B294,$D294:$D1349,$D294,$E294:$E1349,$E294)/2</f>
        <v>6152.1</v>
      </c>
      <c r="I293" s="18">
        <f>SUMIFS(I294:I1349,$B294:$B1349,$B294,$D294:$D1349,$D294,$E294:$E1349,$E294)/2</f>
        <v>3720.2</v>
      </c>
      <c r="J293" s="18">
        <f>SUMIFS(J294:J1349,$B294:$B1349,$B294,$D294:$D1349,$D294,$E294:$E1349,$E294)/2</f>
        <v>6152.1</v>
      </c>
      <c r="K293" s="18">
        <f>SUMIFS(K294:K1349,$B294:$B1349,$B294,$D294:$D1349,$D294,$E294:$E1349,$E294)/2</f>
        <v>3720.2</v>
      </c>
    </row>
    <row r="294" spans="1:11" s="16" customFormat="1" ht="31.2">
      <c r="A294" s="19">
        <v>2</v>
      </c>
      <c r="B294" s="37">
        <v>955</v>
      </c>
      <c r="C294" s="38" t="s">
        <v>179</v>
      </c>
      <c r="D294" s="39" t="s">
        <v>85</v>
      </c>
      <c r="E294" s="39" t="s">
        <v>87</v>
      </c>
      <c r="F294" s="39" t="s">
        <v>66</v>
      </c>
      <c r="G294" s="39"/>
      <c r="H294" s="40">
        <f>SUMIFS(H295:H1349,$B295:$B1349,$B294,$D295:$D1349,$D295,$E295:$E1349,$E295,$F295:$F1349,$F295)</f>
        <v>6152.1</v>
      </c>
      <c r="I294" s="40">
        <f>SUMIFS(I295:I1349,$B295:$B1349,$B294,$D295:$D1349,$D295,$E295:$E1349,$E295,$F295:$F1349,$F295)</f>
        <v>3720.2</v>
      </c>
      <c r="J294" s="40">
        <f>SUMIFS(J295:J1349,$B295:$B1349,$B294,$D295:$D1349,$D295,$E295:$E1349,$E295,$F295:$F1349,$F295)</f>
        <v>6152.1</v>
      </c>
      <c r="K294" s="40">
        <f>SUMIFS(K295:K1349,$B295:$B1349,$B294,$D295:$D1349,$D295,$E295:$E1349,$E295,$F295:$F1349,$F295)</f>
        <v>3720.2</v>
      </c>
    </row>
    <row r="295" spans="1:11" s="16" customFormat="1" ht="37.200000000000003" customHeight="1">
      <c r="A295" s="20">
        <v>3</v>
      </c>
      <c r="B295" s="31">
        <v>955</v>
      </c>
      <c r="C295" s="32" t="s">
        <v>21</v>
      </c>
      <c r="D295" s="33" t="s">
        <v>85</v>
      </c>
      <c r="E295" s="33" t="s">
        <v>87</v>
      </c>
      <c r="F295" s="33" t="s">
        <v>66</v>
      </c>
      <c r="G295" s="33" t="s">
        <v>81</v>
      </c>
      <c r="H295" s="24">
        <v>6152.1</v>
      </c>
      <c r="I295" s="24">
        <v>3720.2</v>
      </c>
      <c r="J295" s="24">
        <v>6152.1</v>
      </c>
      <c r="K295" s="24">
        <v>3720.2</v>
      </c>
    </row>
    <row r="296" spans="1:11" s="16" customFormat="1" ht="31.2">
      <c r="A296" s="17">
        <v>1</v>
      </c>
      <c r="B296" s="28">
        <v>955</v>
      </c>
      <c r="C296" s="29" t="s">
        <v>27</v>
      </c>
      <c r="D296" s="30" t="s">
        <v>85</v>
      </c>
      <c r="E296" s="30" t="s">
        <v>71</v>
      </c>
      <c r="F296" s="30"/>
      <c r="G296" s="30"/>
      <c r="H296" s="18">
        <f>SUMIFS(H297:H1352,$B297:$B1352,$B297,$D297:$D1352,$D297,$E297:$E1352,$E297)/2</f>
        <v>1700.4</v>
      </c>
      <c r="I296" s="18">
        <f>SUMIFS(I297:I1352,$B297:$B1352,$B297,$D297:$D1352,$D297,$E297:$E1352,$E297)/2</f>
        <v>576.9</v>
      </c>
      <c r="J296" s="18">
        <f>SUMIFS(J297:J1352,$B297:$B1352,$B297,$D297:$D1352,$D297,$E297:$E1352,$E297)/2</f>
        <v>1700.4</v>
      </c>
      <c r="K296" s="18">
        <f>SUMIFS(K297:K1352,$B297:$B1352,$B297,$D297:$D1352,$D297,$E297:$E1352,$E297)/2</f>
        <v>576.9</v>
      </c>
    </row>
    <row r="297" spans="1:11" s="16" customFormat="1" ht="62.4">
      <c r="A297" s="19">
        <v>2</v>
      </c>
      <c r="B297" s="37">
        <v>955</v>
      </c>
      <c r="C297" s="38" t="s">
        <v>172</v>
      </c>
      <c r="D297" s="39" t="s">
        <v>85</v>
      </c>
      <c r="E297" s="39" t="s">
        <v>71</v>
      </c>
      <c r="F297" s="39" t="s">
        <v>28</v>
      </c>
      <c r="G297" s="39"/>
      <c r="H297" s="40">
        <f>SUMIFS(H298:H1352,$B298:$B1352,$B297,$D298:$D1352,$D298,$E298:$E1352,$E298,$F298:$F1352,$F298)</f>
        <v>920</v>
      </c>
      <c r="I297" s="40">
        <f>SUMIFS(I298:I1352,$B298:$B1352,$B297,$D298:$D1352,$D298,$E298:$E1352,$E298,$F298:$F1352,$F298)</f>
        <v>0</v>
      </c>
      <c r="J297" s="40">
        <f>SUMIFS(J298:J1352,$B298:$B1352,$B297,$D298:$D1352,$D298,$E298:$E1352,$E298,$F298:$F1352,$F298)</f>
        <v>920</v>
      </c>
      <c r="K297" s="40">
        <f>SUMIFS(K298:K1352,$B298:$B1352,$B297,$D298:$D1352,$D298,$E298:$E1352,$E298,$F298:$F1352,$F298)</f>
        <v>0</v>
      </c>
    </row>
    <row r="298" spans="1:11" s="16" customFormat="1" ht="15.6">
      <c r="A298" s="20">
        <v>3</v>
      </c>
      <c r="B298" s="31">
        <v>955</v>
      </c>
      <c r="C298" s="32" t="s">
        <v>46</v>
      </c>
      <c r="D298" s="33" t="s">
        <v>85</v>
      </c>
      <c r="E298" s="33" t="s">
        <v>71</v>
      </c>
      <c r="F298" s="33" t="s">
        <v>28</v>
      </c>
      <c r="G298" s="33" t="s">
        <v>92</v>
      </c>
      <c r="H298" s="24">
        <v>920</v>
      </c>
      <c r="I298" s="24"/>
      <c r="J298" s="24">
        <v>920</v>
      </c>
      <c r="K298" s="24"/>
    </row>
    <row r="299" spans="1:11" s="16" customFormat="1" ht="93.6">
      <c r="A299" s="19">
        <v>2</v>
      </c>
      <c r="B299" s="37">
        <v>955</v>
      </c>
      <c r="C299" s="38" t="s">
        <v>205</v>
      </c>
      <c r="D299" s="39" t="s">
        <v>85</v>
      </c>
      <c r="E299" s="39" t="s">
        <v>71</v>
      </c>
      <c r="F299" s="39" t="s">
        <v>29</v>
      </c>
      <c r="G299" s="39"/>
      <c r="H299" s="40">
        <f>SUMIFS(H300:H1354,$B300:$B1354,$B299,$D300:$D1354,$D300,$E300:$E1354,$E300,$F300:$F1354,$F300)</f>
        <v>0</v>
      </c>
      <c r="I299" s="40">
        <f>SUMIFS(I300:I1354,$B300:$B1354,$B299,$D300:$D1354,$D300,$E300:$E1354,$E300,$F300:$F1354,$F300)</f>
        <v>0</v>
      </c>
      <c r="J299" s="40">
        <f>SUMIFS(J300:J1354,$B300:$B1354,$B299,$D300:$D1354,$D300,$E300:$E1354,$E300,$F300:$F1354,$F300)</f>
        <v>0</v>
      </c>
      <c r="K299" s="40">
        <f>SUMIFS(K300:K1354,$B300:$B1354,$B299,$D300:$D1354,$D300,$E300:$E1354,$E300,$F300:$F1354,$F300)</f>
        <v>0</v>
      </c>
    </row>
    <row r="300" spans="1:11" s="16" customFormat="1" ht="78">
      <c r="A300" s="20">
        <v>3</v>
      </c>
      <c r="B300" s="31">
        <v>955</v>
      </c>
      <c r="C300" s="32" t="s">
        <v>151</v>
      </c>
      <c r="D300" s="33" t="s">
        <v>85</v>
      </c>
      <c r="E300" s="33" t="s">
        <v>71</v>
      </c>
      <c r="F300" s="33" t="s">
        <v>29</v>
      </c>
      <c r="G300" s="33" t="s">
        <v>95</v>
      </c>
      <c r="H300" s="24">
        <v>0</v>
      </c>
      <c r="I300" s="24"/>
      <c r="J300" s="24">
        <v>0</v>
      </c>
      <c r="K300" s="24"/>
    </row>
    <row r="301" spans="1:11" s="16" customFormat="1" ht="62.4">
      <c r="A301" s="19">
        <v>2</v>
      </c>
      <c r="B301" s="37">
        <v>955</v>
      </c>
      <c r="C301" s="38" t="s">
        <v>184</v>
      </c>
      <c r="D301" s="39" t="s">
        <v>85</v>
      </c>
      <c r="E301" s="39" t="s">
        <v>71</v>
      </c>
      <c r="F301" s="39" t="s">
        <v>33</v>
      </c>
      <c r="G301" s="39"/>
      <c r="H301" s="40">
        <f>SUMIFS(H302:H1356,$B302:$B1356,$B301,$D302:$D1356,$D302,$E302:$E1356,$E302,$F302:$F1356,$F302)</f>
        <v>780.40000000000009</v>
      </c>
      <c r="I301" s="40">
        <f>SUMIFS(I302:I1356,$B302:$B1356,$B301,$D302:$D1356,$D302,$E302:$E1356,$E302,$F302:$F1356,$F302)</f>
        <v>576.9</v>
      </c>
      <c r="J301" s="40">
        <f>SUMIFS(J302:J1356,$B302:$B1356,$B301,$D302:$D1356,$D302,$E302:$E1356,$E302,$F302:$F1356,$F302)</f>
        <v>780.40000000000009</v>
      </c>
      <c r="K301" s="40">
        <f>SUMIFS(K302:K1356,$B302:$B1356,$B301,$D302:$D1356,$D302,$E302:$E1356,$E302,$F302:$F1356,$F302)</f>
        <v>576.9</v>
      </c>
    </row>
    <row r="302" spans="1:11" s="16" customFormat="1" ht="33.6" customHeight="1">
      <c r="A302" s="20">
        <v>3</v>
      </c>
      <c r="B302" s="31">
        <v>955</v>
      </c>
      <c r="C302" s="32" t="s">
        <v>11</v>
      </c>
      <c r="D302" s="33" t="s">
        <v>85</v>
      </c>
      <c r="E302" s="33" t="s">
        <v>71</v>
      </c>
      <c r="F302" s="33" t="s">
        <v>33</v>
      </c>
      <c r="G302" s="33" t="s">
        <v>73</v>
      </c>
      <c r="H302" s="24">
        <v>714.2</v>
      </c>
      <c r="I302" s="24">
        <v>510.7</v>
      </c>
      <c r="J302" s="24">
        <v>714.2</v>
      </c>
      <c r="K302" s="24">
        <v>510.7</v>
      </c>
    </row>
    <row r="303" spans="1:11" s="16" customFormat="1" ht="46.8">
      <c r="A303" s="20">
        <v>3</v>
      </c>
      <c r="B303" s="31">
        <v>955</v>
      </c>
      <c r="C303" s="32" t="s">
        <v>12</v>
      </c>
      <c r="D303" s="33" t="s">
        <v>85</v>
      </c>
      <c r="E303" s="33" t="s">
        <v>71</v>
      </c>
      <c r="F303" s="33" t="s">
        <v>33</v>
      </c>
      <c r="G303" s="33" t="s">
        <v>74</v>
      </c>
      <c r="H303" s="24">
        <v>66.2</v>
      </c>
      <c r="I303" s="24">
        <v>66.2</v>
      </c>
      <c r="J303" s="24">
        <v>66.2</v>
      </c>
      <c r="K303" s="24">
        <v>66.2</v>
      </c>
    </row>
    <row r="304" spans="1:11" s="16" customFormat="1" ht="46.8">
      <c r="A304" s="19">
        <v>2</v>
      </c>
      <c r="B304" s="37">
        <v>955</v>
      </c>
      <c r="C304" s="38" t="s">
        <v>162</v>
      </c>
      <c r="D304" s="39" t="s">
        <v>85</v>
      </c>
      <c r="E304" s="39" t="s">
        <v>71</v>
      </c>
      <c r="F304" s="39" t="s">
        <v>157</v>
      </c>
      <c r="G304" s="39"/>
      <c r="H304" s="40">
        <f>SUMIFS(H305:H1359,$B305:$B1359,$B304,$D305:$D1359,$D305,$E305:$E1359,$E305,$F305:$F1359,$F305)</f>
        <v>0</v>
      </c>
      <c r="I304" s="40">
        <f>SUMIFS(I305:I1359,$B305:$B1359,$B304,$D305:$D1359,$D305,$E305:$E1359,$E305,$F305:$F1359,$F305)</f>
        <v>0</v>
      </c>
      <c r="J304" s="40">
        <f>SUMIFS(J305:J1359,$B305:$B1359,$B304,$D305:$D1359,$D305,$E305:$E1359,$E305,$F305:$F1359,$F305)</f>
        <v>0</v>
      </c>
      <c r="K304" s="40">
        <f>SUMIFS(K305:K1359,$B305:$B1359,$B304,$D305:$D1359,$D305,$E305:$E1359,$E305,$F305:$F1359,$F305)</f>
        <v>0</v>
      </c>
    </row>
    <row r="305" spans="1:11" s="16" customFormat="1" ht="15.6">
      <c r="A305" s="20">
        <v>3</v>
      </c>
      <c r="B305" s="31">
        <v>955</v>
      </c>
      <c r="C305" s="32" t="s">
        <v>46</v>
      </c>
      <c r="D305" s="33" t="s">
        <v>85</v>
      </c>
      <c r="E305" s="33" t="s">
        <v>71</v>
      </c>
      <c r="F305" s="33" t="s">
        <v>157</v>
      </c>
      <c r="G305" s="33" t="s">
        <v>92</v>
      </c>
      <c r="H305" s="24"/>
      <c r="I305" s="24"/>
      <c r="J305" s="24"/>
      <c r="K305" s="24"/>
    </row>
    <row r="306" spans="1:11" s="16" customFormat="1" ht="15.6">
      <c r="A306" s="17">
        <v>1</v>
      </c>
      <c r="B306" s="28">
        <v>955</v>
      </c>
      <c r="C306" s="29" t="s">
        <v>30</v>
      </c>
      <c r="D306" s="30" t="s">
        <v>86</v>
      </c>
      <c r="E306" s="30" t="s">
        <v>70</v>
      </c>
      <c r="F306" s="30" t="s">
        <v>7</v>
      </c>
      <c r="G306" s="30" t="s">
        <v>72</v>
      </c>
      <c r="H306" s="18">
        <f>SUMIFS(H307:H1362,$B307:$B1362,$B307,$D307:$D1362,$D307,$E307:$E1362,$E307)/2</f>
        <v>3577.9000000000005</v>
      </c>
      <c r="I306" s="18">
        <f>SUMIFS(I307:I1362,$B307:$B1362,$B307,$D307:$D1362,$D307,$E307:$E1362,$E307)/2</f>
        <v>0</v>
      </c>
      <c r="J306" s="18">
        <f>SUMIFS(J307:J1362,$B307:$B1362,$B307,$D307:$D1362,$D307,$E307:$E1362,$E307)/2</f>
        <v>3577.9000000000005</v>
      </c>
      <c r="K306" s="18">
        <f>SUMIFS(K307:K1362,$B307:$B1362,$B307,$D307:$D1362,$D307,$E307:$E1362,$E307)/2</f>
        <v>0</v>
      </c>
    </row>
    <row r="307" spans="1:11" s="16" customFormat="1" ht="46.8">
      <c r="A307" s="19">
        <v>2</v>
      </c>
      <c r="B307" s="37">
        <v>955</v>
      </c>
      <c r="C307" s="38" t="s">
        <v>202</v>
      </c>
      <c r="D307" s="39" t="s">
        <v>86</v>
      </c>
      <c r="E307" s="39" t="s">
        <v>70</v>
      </c>
      <c r="F307" s="39" t="s">
        <v>31</v>
      </c>
      <c r="G307" s="39"/>
      <c r="H307" s="40">
        <f>SUMIFS(H308:H1362,$B308:$B1362,$B307,$D308:$D1362,$D308,$E308:$E1362,$E308,$F308:$F1362,$F308)</f>
        <v>2739.3</v>
      </c>
      <c r="I307" s="40">
        <f>SUMIFS(I308:I1362,$B308:$B1362,$B307,$D308:$D1362,$D308,$E308:$E1362,$E308,$F308:$F1362,$F308)</f>
        <v>0</v>
      </c>
      <c r="J307" s="40">
        <f>SUMIFS(J308:J1362,$B308:$B1362,$B307,$D308:$D1362,$D308,$E308:$E1362,$E308,$F308:$F1362,$F308)</f>
        <v>2739.3</v>
      </c>
      <c r="K307" s="40">
        <f>SUMIFS(K308:K1362,$B308:$B1362,$B307,$D308:$D1362,$D308,$E308:$E1362,$E308,$F308:$F1362,$F308)</f>
        <v>0</v>
      </c>
    </row>
    <row r="308" spans="1:11" s="16" customFormat="1" ht="15.6">
      <c r="A308" s="20">
        <v>3</v>
      </c>
      <c r="B308" s="31">
        <v>955</v>
      </c>
      <c r="C308" s="32" t="s">
        <v>46</v>
      </c>
      <c r="D308" s="33" t="s">
        <v>86</v>
      </c>
      <c r="E308" s="33" t="s">
        <v>70</v>
      </c>
      <c r="F308" s="33" t="s">
        <v>31</v>
      </c>
      <c r="G308" s="33" t="s">
        <v>92</v>
      </c>
      <c r="H308" s="24">
        <v>2739.3</v>
      </c>
      <c r="I308" s="25"/>
      <c r="J308" s="24">
        <v>2739.3</v>
      </c>
      <c r="K308" s="25"/>
    </row>
    <row r="309" spans="1:11" s="16" customFormat="1" ht="46.8">
      <c r="A309" s="19">
        <v>2</v>
      </c>
      <c r="B309" s="37">
        <v>955</v>
      </c>
      <c r="C309" s="38" t="s">
        <v>204</v>
      </c>
      <c r="D309" s="39" t="s">
        <v>86</v>
      </c>
      <c r="E309" s="39" t="s">
        <v>70</v>
      </c>
      <c r="F309" s="39" t="s">
        <v>203</v>
      </c>
      <c r="G309" s="39"/>
      <c r="H309" s="40">
        <f>SUMIFS(H310:H1364,$B310:$B1364,$B309,$D310:$D1364,$D310,$E310:$E1364,$E310,$F310:$F1364,$F310)</f>
        <v>828.6</v>
      </c>
      <c r="I309" s="40">
        <f>SUMIFS(I310:I1364,$B310:$B1364,$B309,$D310:$D1364,$D310,$E310:$E1364,$E310,$F310:$F1364,$F310)</f>
        <v>0</v>
      </c>
      <c r="J309" s="40">
        <f>SUMIFS(J310:J1364,$B310:$B1364,$B309,$D310:$D1364,$D310,$E310:$E1364,$E310,$F310:$F1364,$F310)</f>
        <v>828.6</v>
      </c>
      <c r="K309" s="40">
        <f>SUMIFS(K310:K1364,$B310:$B1364,$B309,$D310:$D1364,$D310,$E310:$E1364,$E310,$F310:$F1364,$F310)</f>
        <v>0</v>
      </c>
    </row>
    <row r="310" spans="1:11" s="16" customFormat="1" ht="15.6">
      <c r="A310" s="20">
        <v>3</v>
      </c>
      <c r="B310" s="31">
        <v>955</v>
      </c>
      <c r="C310" s="32" t="s">
        <v>46</v>
      </c>
      <c r="D310" s="33" t="s">
        <v>86</v>
      </c>
      <c r="E310" s="33" t="s">
        <v>70</v>
      </c>
      <c r="F310" s="33" t="s">
        <v>203</v>
      </c>
      <c r="G310" s="33" t="s">
        <v>92</v>
      </c>
      <c r="H310" s="24">
        <v>828.6</v>
      </c>
      <c r="I310" s="25"/>
      <c r="J310" s="24">
        <v>828.6</v>
      </c>
      <c r="K310" s="25"/>
    </row>
    <row r="311" spans="1:11" s="16" customFormat="1" ht="46.8">
      <c r="A311" s="19">
        <v>2</v>
      </c>
      <c r="B311" s="37">
        <v>955</v>
      </c>
      <c r="C311" s="38" t="s">
        <v>141</v>
      </c>
      <c r="D311" s="39" t="s">
        <v>86</v>
      </c>
      <c r="E311" s="39" t="s">
        <v>70</v>
      </c>
      <c r="F311" s="39" t="s">
        <v>60</v>
      </c>
      <c r="G311" s="39"/>
      <c r="H311" s="40">
        <f>SUMIFS(H312:H1366,$B312:$B1366,$B311,$D312:$D1366,$D312,$E312:$E1366,$E312,$F312:$F1366,$F312)</f>
        <v>0</v>
      </c>
      <c r="I311" s="40">
        <f>SUMIFS(I312:I1366,$B312:$B1366,$B311,$D312:$D1366,$D312,$E312:$E1366,$E312,$F312:$F1366,$F312)</f>
        <v>0</v>
      </c>
      <c r="J311" s="40">
        <f>SUMIFS(J312:J1366,$B312:$B1366,$B311,$D312:$D1366,$D312,$E312:$E1366,$E312,$F312:$F1366,$F312)</f>
        <v>0</v>
      </c>
      <c r="K311" s="40">
        <f>SUMIFS(K312:K1366,$B312:$B1366,$B311,$D312:$D1366,$D312,$E312:$E1366,$E312,$F312:$F1366,$F312)</f>
        <v>0</v>
      </c>
    </row>
    <row r="312" spans="1:11" s="16" customFormat="1" ht="146.4" customHeight="1">
      <c r="A312" s="20">
        <v>3</v>
      </c>
      <c r="B312" s="31">
        <v>955</v>
      </c>
      <c r="C312" s="32" t="s">
        <v>116</v>
      </c>
      <c r="D312" s="33" t="s">
        <v>86</v>
      </c>
      <c r="E312" s="33" t="s">
        <v>70</v>
      </c>
      <c r="F312" s="33" t="s">
        <v>60</v>
      </c>
      <c r="G312" s="33" t="s">
        <v>114</v>
      </c>
      <c r="H312" s="24"/>
      <c r="I312" s="24"/>
      <c r="J312" s="24"/>
      <c r="K312" s="24"/>
    </row>
    <row r="313" spans="1:11" s="16" customFormat="1" ht="46.8">
      <c r="A313" s="19">
        <v>2</v>
      </c>
      <c r="B313" s="37">
        <v>955</v>
      </c>
      <c r="C313" s="38" t="s">
        <v>150</v>
      </c>
      <c r="D313" s="39" t="s">
        <v>86</v>
      </c>
      <c r="E313" s="39" t="s">
        <v>70</v>
      </c>
      <c r="F313" s="39" t="s">
        <v>149</v>
      </c>
      <c r="G313" s="39"/>
      <c r="H313" s="40">
        <f>SUMIFS(H314:H1368,$B314:$B1368,$B313,$D314:$D1368,$D314,$E314:$E1368,$E314,$F314:$F1368,$F314)</f>
        <v>10</v>
      </c>
      <c r="I313" s="40">
        <f>SUMIFS(I314:I1368,$B314:$B1368,$B313,$D314:$D1368,$D314,$E314:$E1368,$E314,$F314:$F1368,$F314)</f>
        <v>0</v>
      </c>
      <c r="J313" s="40">
        <f>SUMIFS(J314:J1368,$B314:$B1368,$B313,$D314:$D1368,$D314,$E314:$E1368,$E314,$F314:$F1368,$F314)</f>
        <v>10</v>
      </c>
      <c r="K313" s="40">
        <f>SUMIFS(K314:K1368,$B314:$B1368,$B313,$D314:$D1368,$D314,$E314:$E1368,$E314,$F314:$F1368,$F314)</f>
        <v>0</v>
      </c>
    </row>
    <row r="314" spans="1:11" s="16" customFormat="1" ht="15.6">
      <c r="A314" s="20">
        <v>3</v>
      </c>
      <c r="B314" s="31">
        <v>955</v>
      </c>
      <c r="C314" s="32" t="s">
        <v>46</v>
      </c>
      <c r="D314" s="33" t="s">
        <v>86</v>
      </c>
      <c r="E314" s="33" t="s">
        <v>70</v>
      </c>
      <c r="F314" s="33" t="s">
        <v>149</v>
      </c>
      <c r="G314" s="33" t="s">
        <v>92</v>
      </c>
      <c r="H314" s="24">
        <v>10</v>
      </c>
      <c r="I314" s="25"/>
      <c r="J314" s="24">
        <v>10</v>
      </c>
      <c r="K314" s="25"/>
    </row>
    <row r="315" spans="1:11" s="16" customFormat="1" ht="15.6">
      <c r="A315" s="17">
        <v>1</v>
      </c>
      <c r="B315" s="28">
        <v>955</v>
      </c>
      <c r="C315" s="29" t="s">
        <v>67</v>
      </c>
      <c r="D315" s="30" t="s">
        <v>88</v>
      </c>
      <c r="E315" s="30" t="s">
        <v>89</v>
      </c>
      <c r="F315" s="30" t="s">
        <v>7</v>
      </c>
      <c r="G315" s="30" t="s">
        <v>72</v>
      </c>
      <c r="H315" s="18">
        <f>SUMIFS(H316:H1371,$B316:$B1371,$B316,$D316:$D1371,$D316,$E316:$E1371,$E316)/2</f>
        <v>5845.9000000000005</v>
      </c>
      <c r="I315" s="18">
        <f>SUMIFS(I316:I1371,$B316:$B1371,$B316,$D316:$D1371,$D316,$E316:$E1371,$E316)/2</f>
        <v>0</v>
      </c>
      <c r="J315" s="18">
        <f>SUMIFS(J316:J1371,$B316:$B1371,$B316,$D316:$D1371,$D316,$E316:$E1371,$E316)/2</f>
        <v>5845.9000000000005</v>
      </c>
      <c r="K315" s="18">
        <f>SUMIFS(K316:K1371,$B316:$B1371,$B316,$D316:$D1371,$D316,$E316:$E1371,$E316)/2</f>
        <v>0</v>
      </c>
    </row>
    <row r="316" spans="1:11" s="16" customFormat="1" ht="46.8">
      <c r="A316" s="19">
        <v>2</v>
      </c>
      <c r="B316" s="37">
        <v>955</v>
      </c>
      <c r="C316" s="42" t="s">
        <v>197</v>
      </c>
      <c r="D316" s="39" t="s">
        <v>88</v>
      </c>
      <c r="E316" s="39" t="s">
        <v>89</v>
      </c>
      <c r="F316" s="39" t="s">
        <v>68</v>
      </c>
      <c r="G316" s="39"/>
      <c r="H316" s="40">
        <f>SUMIFS(H317:H1371,$B317:$B1371,$B316,$D317:$D1371,$D317,$E317:$E1371,$E317,$F317:$F1371,$F317)</f>
        <v>4450.7</v>
      </c>
      <c r="I316" s="40">
        <f>SUMIFS(I317:I1371,$B317:$B1371,$B316,$D317:$D1371,$D317,$E317:$E1371,$E317,$F317:$F1371,$F317)</f>
        <v>0</v>
      </c>
      <c r="J316" s="40">
        <f>SUMIFS(J317:J1371,$B317:$B1371,$B316,$D317:$D1371,$D317,$E317:$E1371,$E317,$F317:$F1371,$F317)</f>
        <v>4450.7</v>
      </c>
      <c r="K316" s="40">
        <f>SUMIFS(K317:K1371,$B317:$B1371,$B316,$D317:$D1371,$D317,$E317:$E1371,$E317,$F317:$F1371,$F317)</f>
        <v>0</v>
      </c>
    </row>
    <row r="317" spans="1:11" s="16" customFormat="1" ht="15.6">
      <c r="A317" s="20">
        <v>3</v>
      </c>
      <c r="B317" s="31">
        <v>955</v>
      </c>
      <c r="C317" s="32" t="s">
        <v>46</v>
      </c>
      <c r="D317" s="33" t="s">
        <v>88</v>
      </c>
      <c r="E317" s="33" t="s">
        <v>89</v>
      </c>
      <c r="F317" s="33" t="s">
        <v>68</v>
      </c>
      <c r="G317" s="33" t="s">
        <v>92</v>
      </c>
      <c r="H317" s="24">
        <v>4450.7</v>
      </c>
      <c r="I317" s="25"/>
      <c r="J317" s="24">
        <v>4450.7</v>
      </c>
      <c r="K317" s="25"/>
    </row>
    <row r="318" spans="1:11" s="16" customFormat="1" ht="109.2">
      <c r="A318" s="19">
        <v>2</v>
      </c>
      <c r="B318" s="37">
        <v>955</v>
      </c>
      <c r="C318" s="42" t="s">
        <v>198</v>
      </c>
      <c r="D318" s="39" t="s">
        <v>88</v>
      </c>
      <c r="E318" s="39" t="s">
        <v>89</v>
      </c>
      <c r="F318" s="39" t="s">
        <v>126</v>
      </c>
      <c r="G318" s="39" t="s">
        <v>72</v>
      </c>
      <c r="H318" s="40">
        <f>SUMIFS(H319:H1373,$B319:$B1373,$B318,$D319:$D1373,$D319,$E319:$E1373,$E319,$F319:$F1373,$F319)</f>
        <v>1315.2</v>
      </c>
      <c r="I318" s="40">
        <f>SUMIFS(I319:I1373,$B319:$B1373,$B318,$D319:$D1373,$D319,$E319:$E1373,$E319,$F319:$F1373,$F319)</f>
        <v>0</v>
      </c>
      <c r="J318" s="40">
        <f>SUMIFS(J319:J1373,$B319:$B1373,$B318,$D319:$D1373,$D319,$E319:$E1373,$E319,$F319:$F1373,$F319)</f>
        <v>1315.2</v>
      </c>
      <c r="K318" s="40">
        <f>SUMIFS(K319:K1373,$B319:$B1373,$B318,$D319:$D1373,$D319,$E319:$E1373,$E319,$F319:$F1373,$F319)</f>
        <v>0</v>
      </c>
    </row>
    <row r="319" spans="1:11" s="16" customFormat="1" ht="15.6">
      <c r="A319" s="20">
        <v>3</v>
      </c>
      <c r="B319" s="31">
        <v>955</v>
      </c>
      <c r="C319" s="32" t="s">
        <v>46</v>
      </c>
      <c r="D319" s="33" t="s">
        <v>88</v>
      </c>
      <c r="E319" s="33" t="s">
        <v>89</v>
      </c>
      <c r="F319" s="33" t="s">
        <v>126</v>
      </c>
      <c r="G319" s="33" t="s">
        <v>92</v>
      </c>
      <c r="H319" s="24">
        <v>1315.2</v>
      </c>
      <c r="I319" s="25"/>
      <c r="J319" s="24">
        <v>1315.2</v>
      </c>
      <c r="K319" s="25"/>
    </row>
    <row r="320" spans="1:11" s="16" customFormat="1" ht="62.4">
      <c r="A320" s="19">
        <v>2</v>
      </c>
      <c r="B320" s="37">
        <v>955</v>
      </c>
      <c r="C320" s="38" t="s">
        <v>124</v>
      </c>
      <c r="D320" s="39" t="s">
        <v>88</v>
      </c>
      <c r="E320" s="39" t="s">
        <v>89</v>
      </c>
      <c r="F320" s="39" t="s">
        <v>125</v>
      </c>
      <c r="G320" s="39"/>
      <c r="H320" s="40">
        <f>SUMIFS(H321:H1375,$B321:$B1375,$B320,$D321:$D1375,$D321,$E321:$E1375,$E321,$F321:$F1375,$F321)</f>
        <v>80</v>
      </c>
      <c r="I320" s="40">
        <f>SUMIFS(I321:I1375,$B321:$B1375,$B320,$D321:$D1375,$D321,$E321:$E1375,$E321,$F321:$F1375,$F321)</f>
        <v>0</v>
      </c>
      <c r="J320" s="40">
        <f>SUMIFS(J321:J1375,$B321:$B1375,$B320,$D321:$D1375,$D321,$E321:$E1375,$E321,$F321:$F1375,$F321)</f>
        <v>80</v>
      </c>
      <c r="K320" s="40">
        <f>SUMIFS(K321:K1375,$B321:$B1375,$B320,$D321:$D1375,$D321,$E321:$E1375,$E321,$F321:$F1375,$F321)</f>
        <v>0</v>
      </c>
    </row>
    <row r="321" spans="1:11" s="16" customFormat="1" ht="15.6">
      <c r="A321" s="20">
        <v>3</v>
      </c>
      <c r="B321" s="31">
        <v>955</v>
      </c>
      <c r="C321" s="32" t="s">
        <v>46</v>
      </c>
      <c r="D321" s="33" t="s">
        <v>88</v>
      </c>
      <c r="E321" s="33" t="s">
        <v>89</v>
      </c>
      <c r="F321" s="33" t="s">
        <v>125</v>
      </c>
      <c r="G321" s="33" t="s">
        <v>92</v>
      </c>
      <c r="H321" s="24">
        <v>80</v>
      </c>
      <c r="I321" s="25"/>
      <c r="J321" s="24">
        <v>80</v>
      </c>
      <c r="K321" s="25"/>
    </row>
    <row r="322" spans="1:11" s="16" customFormat="1" ht="15.6">
      <c r="A322" s="21"/>
      <c r="B322" s="35"/>
      <c r="C322" s="35" t="s">
        <v>69</v>
      </c>
      <c r="D322" s="36"/>
      <c r="E322" s="36"/>
      <c r="F322" s="36" t="s">
        <v>7</v>
      </c>
      <c r="G322" s="36"/>
      <c r="H322" s="22">
        <f>SUMIF($A14:$A322,$A14,H14:H322)</f>
        <v>616419.39999999991</v>
      </c>
      <c r="I322" s="22">
        <f>SUMIF($A14:$A322,$A14,I14:I322)</f>
        <v>169567.90000000008</v>
      </c>
      <c r="J322" s="22">
        <f>SUMIF($A14:$A322,$A14,J14:J322)</f>
        <v>618000.09999999974</v>
      </c>
      <c r="K322" s="22">
        <f>SUMIF($A14:$A322,$A14,K14:K322)</f>
        <v>169567.90000000008</v>
      </c>
    </row>
    <row r="326" spans="1:11">
      <c r="H326" s="23"/>
      <c r="J326" s="23"/>
    </row>
  </sheetData>
  <autoFilter ref="A6:I322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№4'!$A$14:$A1088,0,'Приложение №4'!$H$14:$H1088)</f>
        <v>616419.39999999991</v>
      </c>
      <c r="E11" s="4">
        <f>SUMIF('Приложение №4'!$A$14:$A1088,0,'Приложение №4'!$I$14:$I1088)</f>
        <v>169567.90000000008</v>
      </c>
      <c r="F11" s="4" t="e">
        <f>SUMIF('Приложение №4'!$A$14:$A1088,0,'Приложение №4'!#REF!)</f>
        <v>#REF!</v>
      </c>
      <c r="G11" s="4" t="e">
        <f>SUMIF('Приложение №4'!$A$14:$A1088,0,'Приложение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№4'!$A$14:$A1089,1,'Приложение №4'!$H$14:$H1089)</f>
        <v>616419.39999999991</v>
      </c>
      <c r="E12" s="6">
        <f>SUMIF('Приложение №4'!$A$14:$A1089,1,'Приложение №4'!$I$14:$I1089)</f>
        <v>169567.90000000002</v>
      </c>
      <c r="F12" s="6" t="e">
        <f>SUMIF('Приложение №4'!$A$14:$A1089,1,'Приложение №4'!#REF!)</f>
        <v>#REF!</v>
      </c>
      <c r="G12" s="6" t="e">
        <f>SUMIF('Приложение №4'!$A$14:$A1089,1,'Приложение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№4'!$A$14:$A1090,2,'Приложение №4'!$H$14:$H1090)</f>
        <v>616419.39999999979</v>
      </c>
      <c r="E13" s="7">
        <f>SUMIF('Приложение №4'!$A$14:$A1090,2,'Приложение №4'!$I$14:$I1090)</f>
        <v>169567.90000000002</v>
      </c>
      <c r="F13" s="7" t="e">
        <f>SUMIF('Приложение №4'!$A$14:$A1090,2,'Приложение №4'!#REF!)</f>
        <v>#REF!</v>
      </c>
      <c r="G13" s="7" t="e">
        <f>SUMIF('Приложение №4'!$A$14:$A1090,2,'Приложение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№4'!$A$14:$A1091,3,'Приложение №4'!$H$14:$H1091)</f>
        <v>616419.39999999967</v>
      </c>
      <c r="E14" s="50">
        <f>SUMIF('Приложение №4'!$A$14:$A1091,3,'Приложение №4'!$I$14:$I1091)</f>
        <v>169567.90000000005</v>
      </c>
      <c r="F14" s="50" t="e">
        <f>SUMIF('Приложение №4'!$A$14:$A1091,3,'Приложение №4'!#REF!)</f>
        <v>#REF!</v>
      </c>
      <c r="G14" s="50" t="e">
        <f>SUMIF('Приложение №4'!$A$14:$A1091,3,'Приложение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2023-06-21T10:56:40Z</dcterms:modified>
</cp:coreProperties>
</file>