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№6'!$A$6:$H$275</definedName>
  </definedNames>
  <calcPr calcId="125725"/>
</workbook>
</file>

<file path=xl/calcChain.xml><?xml version="1.0" encoding="utf-8"?>
<calcChain xmlns="http://schemas.openxmlformats.org/spreadsheetml/2006/main">
  <c r="H273" i="1"/>
  <c r="G273"/>
  <c r="H271"/>
  <c r="H270" s="1"/>
  <c r="G271"/>
  <c r="G270" s="1"/>
  <c r="H268"/>
  <c r="H267" s="1"/>
  <c r="H266" s="1"/>
  <c r="G268"/>
  <c r="G267"/>
  <c r="H264"/>
  <c r="G264"/>
  <c r="H263"/>
  <c r="H262" s="1"/>
  <c r="G263"/>
  <c r="G262"/>
  <c r="H260"/>
  <c r="G260"/>
  <c r="H258"/>
  <c r="G258"/>
  <c r="H256"/>
  <c r="H255" s="1"/>
  <c r="H254" s="1"/>
  <c r="G256"/>
  <c r="G255"/>
  <c r="G254" s="1"/>
  <c r="H252"/>
  <c r="G252"/>
  <c r="H249"/>
  <c r="G249"/>
  <c r="H247"/>
  <c r="G247"/>
  <c r="H244"/>
  <c r="H243" s="1"/>
  <c r="H242" s="1"/>
  <c r="G244"/>
  <c r="G243" s="1"/>
  <c r="G242" s="1"/>
  <c r="H240"/>
  <c r="G240"/>
  <c r="H237"/>
  <c r="G237"/>
  <c r="H233"/>
  <c r="G233"/>
  <c r="H231"/>
  <c r="H227" s="1"/>
  <c r="G231"/>
  <c r="H228"/>
  <c r="G228"/>
  <c r="G227" s="1"/>
  <c r="H225"/>
  <c r="G225"/>
  <c r="H223"/>
  <c r="H220" s="1"/>
  <c r="G223"/>
  <c r="H221"/>
  <c r="G221"/>
  <c r="G220" s="1"/>
  <c r="H218"/>
  <c r="G218"/>
  <c r="H216"/>
  <c r="G216"/>
  <c r="H213"/>
  <c r="G213"/>
  <c r="G210" s="1"/>
  <c r="H211"/>
  <c r="H210" s="1"/>
  <c r="G211"/>
  <c r="H208"/>
  <c r="H207" s="1"/>
  <c r="G208"/>
  <c r="G207"/>
  <c r="H204"/>
  <c r="G204"/>
  <c r="H203"/>
  <c r="H202" s="1"/>
  <c r="G203"/>
  <c r="G202"/>
  <c r="H199"/>
  <c r="G199"/>
  <c r="H196"/>
  <c r="G196"/>
  <c r="H194"/>
  <c r="G194"/>
  <c r="H190"/>
  <c r="G190"/>
  <c r="G183" s="1"/>
  <c r="G182" s="1"/>
  <c r="H184"/>
  <c r="H183" s="1"/>
  <c r="H182" s="1"/>
  <c r="G184"/>
  <c r="H180"/>
  <c r="G180"/>
  <c r="G175" s="1"/>
  <c r="H178"/>
  <c r="G178"/>
  <c r="H176"/>
  <c r="G176"/>
  <c r="H175"/>
  <c r="H172"/>
  <c r="G172"/>
  <c r="G171" s="1"/>
  <c r="H171"/>
  <c r="H168"/>
  <c r="G168"/>
  <c r="H166"/>
  <c r="G166"/>
  <c r="H164"/>
  <c r="G164"/>
  <c r="H162"/>
  <c r="G162"/>
  <c r="H159"/>
  <c r="G159"/>
  <c r="H157"/>
  <c r="H153" s="1"/>
  <c r="H152" s="1"/>
  <c r="G157"/>
  <c r="H154"/>
  <c r="G154"/>
  <c r="G153" s="1"/>
  <c r="G152" s="1"/>
  <c r="H150"/>
  <c r="H149" s="1"/>
  <c r="H148" s="1"/>
  <c r="G150"/>
  <c r="G149"/>
  <c r="G148" s="1"/>
  <c r="H146"/>
  <c r="G146"/>
  <c r="H144"/>
  <c r="H141" s="1"/>
  <c r="G144"/>
  <c r="H142"/>
  <c r="G142"/>
  <c r="G141" s="1"/>
  <c r="H138"/>
  <c r="G138"/>
  <c r="H136"/>
  <c r="H132" s="1"/>
  <c r="G136"/>
  <c r="H133"/>
  <c r="G133"/>
  <c r="G132" s="1"/>
  <c r="H130"/>
  <c r="G130"/>
  <c r="H128"/>
  <c r="G128"/>
  <c r="H125"/>
  <c r="G125"/>
  <c r="G122" s="1"/>
  <c r="G121" s="1"/>
  <c r="H123"/>
  <c r="H122" s="1"/>
  <c r="G123"/>
  <c r="H119"/>
  <c r="G119"/>
  <c r="G114" s="1"/>
  <c r="H117"/>
  <c r="G117"/>
  <c r="H115"/>
  <c r="G115"/>
  <c r="H114"/>
  <c r="H112"/>
  <c r="G112"/>
  <c r="G111" s="1"/>
  <c r="H111"/>
  <c r="H109"/>
  <c r="G109"/>
  <c r="H106"/>
  <c r="H102" s="1"/>
  <c r="G106"/>
  <c r="H103"/>
  <c r="G103"/>
  <c r="G102" s="1"/>
  <c r="H100"/>
  <c r="G100"/>
  <c r="H99"/>
  <c r="G99"/>
  <c r="H97"/>
  <c r="G97"/>
  <c r="G88" s="1"/>
  <c r="G87" s="1"/>
  <c r="H91"/>
  <c r="G91"/>
  <c r="H89"/>
  <c r="G89"/>
  <c r="H88"/>
  <c r="H85"/>
  <c r="G85"/>
  <c r="H83"/>
  <c r="G83"/>
  <c r="H81"/>
  <c r="H80" s="1"/>
  <c r="G81"/>
  <c r="G80" s="1"/>
  <c r="H78"/>
  <c r="G78"/>
  <c r="H76"/>
  <c r="G76"/>
  <c r="H75"/>
  <c r="H74" s="1"/>
  <c r="G75"/>
  <c r="H71"/>
  <c r="H70" s="1"/>
  <c r="H69" s="1"/>
  <c r="G71"/>
  <c r="G70"/>
  <c r="G69"/>
  <c r="H66"/>
  <c r="G66"/>
  <c r="H63"/>
  <c r="G63"/>
  <c r="H60"/>
  <c r="G60"/>
  <c r="H58"/>
  <c r="H51" s="1"/>
  <c r="G58"/>
  <c r="G51" s="1"/>
  <c r="H56"/>
  <c r="G56"/>
  <c r="H54"/>
  <c r="G54"/>
  <c r="H52"/>
  <c r="G52"/>
  <c r="H49"/>
  <c r="G49"/>
  <c r="G48" s="1"/>
  <c r="H48"/>
  <c r="H44"/>
  <c r="G44"/>
  <c r="H42"/>
  <c r="H39" s="1"/>
  <c r="G42"/>
  <c r="H40"/>
  <c r="G40"/>
  <c r="G39" s="1"/>
  <c r="H37"/>
  <c r="G37"/>
  <c r="H36"/>
  <c r="G36"/>
  <c r="H30"/>
  <c r="G30"/>
  <c r="H28"/>
  <c r="G28"/>
  <c r="H26"/>
  <c r="G26"/>
  <c r="H25"/>
  <c r="G25"/>
  <c r="H20"/>
  <c r="G20"/>
  <c r="G19" s="1"/>
  <c r="H19"/>
  <c r="H16"/>
  <c r="G16"/>
  <c r="H15"/>
  <c r="G15"/>
  <c r="G14" s="1"/>
  <c r="J273"/>
  <c r="I273"/>
  <c r="J271"/>
  <c r="I271"/>
  <c r="J268"/>
  <c r="I268"/>
  <c r="J264"/>
  <c r="I264"/>
  <c r="J260"/>
  <c r="I260"/>
  <c r="J258"/>
  <c r="I258"/>
  <c r="J256"/>
  <c r="I256"/>
  <c r="J252"/>
  <c r="I252"/>
  <c r="J249"/>
  <c r="I249"/>
  <c r="J247"/>
  <c r="I247"/>
  <c r="J244"/>
  <c r="I244"/>
  <c r="J240"/>
  <c r="I240"/>
  <c r="J237"/>
  <c r="I237"/>
  <c r="J233"/>
  <c r="I233"/>
  <c r="J231"/>
  <c r="I231"/>
  <c r="J228"/>
  <c r="I228"/>
  <c r="J225"/>
  <c r="I225"/>
  <c r="J223"/>
  <c r="I223"/>
  <c r="J221"/>
  <c r="I221"/>
  <c r="J218"/>
  <c r="I218"/>
  <c r="J216"/>
  <c r="I216"/>
  <c r="J213"/>
  <c r="I213"/>
  <c r="J211"/>
  <c r="I211"/>
  <c r="J208"/>
  <c r="I208"/>
  <c r="J204"/>
  <c r="I204"/>
  <c r="J199"/>
  <c r="I199"/>
  <c r="J196"/>
  <c r="I196"/>
  <c r="J194"/>
  <c r="I194"/>
  <c r="J190"/>
  <c r="I190"/>
  <c r="J184"/>
  <c r="I184"/>
  <c r="J180"/>
  <c r="I180"/>
  <c r="J178"/>
  <c r="I178"/>
  <c r="J176"/>
  <c r="I176"/>
  <c r="J172"/>
  <c r="I172"/>
  <c r="J168"/>
  <c r="I168"/>
  <c r="J166"/>
  <c r="I166"/>
  <c r="J164"/>
  <c r="I164"/>
  <c r="J162"/>
  <c r="I162"/>
  <c r="J159"/>
  <c r="I159"/>
  <c r="J157"/>
  <c r="I157"/>
  <c r="J154"/>
  <c r="I154"/>
  <c r="J150"/>
  <c r="I150"/>
  <c r="J146"/>
  <c r="I146"/>
  <c r="J144"/>
  <c r="I144"/>
  <c r="J142"/>
  <c r="I142"/>
  <c r="J138"/>
  <c r="I138"/>
  <c r="J136"/>
  <c r="I136"/>
  <c r="J133"/>
  <c r="I133"/>
  <c r="J130"/>
  <c r="I130"/>
  <c r="J128"/>
  <c r="I128"/>
  <c r="J125"/>
  <c r="I125"/>
  <c r="J123"/>
  <c r="I123"/>
  <c r="J119"/>
  <c r="I119"/>
  <c r="J117"/>
  <c r="I117"/>
  <c r="J115"/>
  <c r="I115"/>
  <c r="J112"/>
  <c r="I112"/>
  <c r="J109"/>
  <c r="I109"/>
  <c r="J106"/>
  <c r="I106"/>
  <c r="J103"/>
  <c r="I103"/>
  <c r="J100"/>
  <c r="I100"/>
  <c r="J97"/>
  <c r="I97"/>
  <c r="J91"/>
  <c r="I91"/>
  <c r="J89"/>
  <c r="I89"/>
  <c r="J85"/>
  <c r="I85"/>
  <c r="J83"/>
  <c r="I83"/>
  <c r="J81"/>
  <c r="I81"/>
  <c r="J78"/>
  <c r="I78"/>
  <c r="J76"/>
  <c r="I76"/>
  <c r="J71"/>
  <c r="I71"/>
  <c r="J66"/>
  <c r="I66"/>
  <c r="J63"/>
  <c r="I63"/>
  <c r="J60"/>
  <c r="I60"/>
  <c r="J58"/>
  <c r="I58"/>
  <c r="J56"/>
  <c r="I56"/>
  <c r="J54"/>
  <c r="I54"/>
  <c r="J52"/>
  <c r="I52"/>
  <c r="J49"/>
  <c r="I49"/>
  <c r="J44"/>
  <c r="I44"/>
  <c r="J42"/>
  <c r="I42"/>
  <c r="J40"/>
  <c r="I40"/>
  <c r="J37"/>
  <c r="I37"/>
  <c r="J30"/>
  <c r="I30"/>
  <c r="J28"/>
  <c r="I28"/>
  <c r="J26"/>
  <c r="I26"/>
  <c r="J20"/>
  <c r="I20"/>
  <c r="G74" l="1"/>
  <c r="G275" s="1"/>
  <c r="H121"/>
  <c r="G206"/>
  <c r="H87"/>
  <c r="G266"/>
  <c r="H206"/>
  <c r="H14"/>
  <c r="I270"/>
  <c r="J267"/>
  <c r="I267"/>
  <c r="I227"/>
  <c r="J207"/>
  <c r="I207"/>
  <c r="J171"/>
  <c r="I171"/>
  <c r="J111"/>
  <c r="I111"/>
  <c r="J99"/>
  <c r="I99"/>
  <c r="J88"/>
  <c r="J48"/>
  <c r="I48"/>
  <c r="J36"/>
  <c r="I36"/>
  <c r="J19"/>
  <c r="I19"/>
  <c r="J16"/>
  <c r="J15" s="1"/>
  <c r="I16"/>
  <c r="I15" s="1"/>
  <c r="H275" l="1"/>
  <c r="I149"/>
  <c r="I148" s="1"/>
  <c r="J203"/>
  <c r="J202" s="1"/>
  <c r="I203"/>
  <c r="I202" s="1"/>
  <c r="I88"/>
  <c r="J25"/>
  <c r="J39"/>
  <c r="J51"/>
  <c r="J75"/>
  <c r="J102"/>
  <c r="J114"/>
  <c r="J70"/>
  <c r="J69" s="1"/>
  <c r="I70"/>
  <c r="I69" s="1"/>
  <c r="I39"/>
  <c r="I102"/>
  <c r="J270"/>
  <c r="J266" s="1"/>
  <c r="J122"/>
  <c r="I122"/>
  <c r="I132"/>
  <c r="J210"/>
  <c r="J220"/>
  <c r="J243"/>
  <c r="J242" s="1"/>
  <c r="J255"/>
  <c r="J254" s="1"/>
  <c r="J149"/>
  <c r="J148" s="1"/>
  <c r="I263"/>
  <c r="I262" s="1"/>
  <c r="I25"/>
  <c r="I75"/>
  <c r="I114"/>
  <c r="J132"/>
  <c r="J80"/>
  <c r="J141"/>
  <c r="J153"/>
  <c r="J175"/>
  <c r="I210"/>
  <c r="I220"/>
  <c r="I243"/>
  <c r="I242" s="1"/>
  <c r="I255"/>
  <c r="I254" s="1"/>
  <c r="I183"/>
  <c r="I182" s="1"/>
  <c r="J263"/>
  <c r="J262" s="1"/>
  <c r="I51"/>
  <c r="J183"/>
  <c r="J182" s="1"/>
  <c r="I80"/>
  <c r="I141"/>
  <c r="I153"/>
  <c r="I175"/>
  <c r="J227"/>
  <c r="I266"/>
  <c r="J87" l="1"/>
  <c r="J206"/>
  <c r="I74"/>
  <c r="J152"/>
  <c r="J74"/>
  <c r="I206"/>
  <c r="I152"/>
  <c r="J121"/>
  <c r="I87"/>
  <c r="I121"/>
  <c r="I14"/>
  <c r="J14"/>
  <c r="J275" l="1"/>
  <c r="I275"/>
  <c r="G14" i="2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<sst xmlns="http://schemas.openxmlformats.org/spreadsheetml/2006/main" count="1221" uniqueCount="218">
  <si>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</si>
  <si>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</si>
  <si>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</si>
  <si>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</si>
  <si>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</si>
  <si>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</si>
  <si>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</si>
  <si>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</si>
  <si>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</si>
  <si>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</si>
  <si>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</si>
  <si>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</si>
  <si>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</si>
  <si>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</si>
  <si>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</si>
  <si>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</si>
  <si>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</si>
  <si>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</si>
  <si>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</si>
  <si>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</si>
  <si>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</si>
  <si>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</si>
  <si>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</si>
  <si>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</si>
  <si>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</si>
  <si>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</si>
  <si>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</si>
  <si>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</si>
  <si>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</si>
  <si>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</si>
  <si>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</si>
  <si>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</si>
  <si>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</si>
  <si>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</si>
  <si>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</si>
  <si>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</si>
  <si>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</si>
  <si>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</si>
  <si>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</si>
  <si>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</si>
  <si>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</si>
  <si>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</si>
  <si>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</si>
  <si>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</si>
  <si>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</si>
  <si>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</si>
  <si>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</si>
  <si>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</si>
  <si>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</si>
  <si>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</si>
  <si>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</si>
  <si>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</si>
  <si>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</si>
  <si>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</si>
  <si>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</si>
  <si>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</si>
  <si>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</si>
  <si>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</si>
  <si>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</si>
  <si>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</si>
  <si>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</si>
  <si>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</si>
  <si>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</si>
  <si>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</si>
  <si>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</si>
  <si>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</si>
  <si>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</si>
  <si>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</si>
  <si>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</si>
  <si>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</si>
  <si>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</si>
  <si>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</si>
  <si>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</si>
  <si>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</si>
  <si>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</si>
  <si>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</si>
  <si>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</si>
  <si>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</si>
  <si>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</si>
  <si>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</si>
  <si>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</si>
  <si>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</si>
  <si>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</si>
  <si>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</si>
  <si>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</si>
  <si>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</si>
  <si>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</si>
  <si>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</si>
  <si>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</si>
  <si>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</si>
  <si>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</si>
  <si>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</si>
  <si>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</si>
  <si>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</si>
  <si>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</si>
  <si>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</si>
  <si>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</si>
  <si>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</si>
  <si>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</si>
  <si>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</si>
  <si>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</si>
  <si>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</si>
  <si>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</si>
  <si>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</si>
  <si>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</si>
  <si>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</si>
  <si>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</si>
  <si>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</si>
  <si>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</si>
  <si>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</si>
  <si>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</si>
  <si>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</si>
  <si>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</si>
  <si>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</si>
  <si>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</si>
  <si>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</si>
  <si>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</si>
  <si>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</si>
  <si>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</si>
  <si>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</si>
  <si>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</si>
  <si>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</si>
  <si>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</si>
  <si>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</si>
  <si>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</si>
  <si>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</si>
  <si>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</si>
  <si>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</si>
  <si>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</si>
  <si>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</si>
  <si>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</si>
  <si>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</si>
  <si>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</si>
  <si>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</si>
  <si>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</si>
  <si>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37 0 00 00000</t>
  </si>
  <si>
    <t>28 0 00 00000</t>
  </si>
  <si>
    <t>Здравоохранение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</si>
  <si>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</si>
  <si>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</si>
  <si>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</si>
  <si>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</si>
  <si>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</si>
  <si>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</si>
  <si>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</si>
  <si>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</si>
  <si>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</si>
  <si>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</si>
  <si>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</si>
  <si>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</si>
  <si>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</si>
  <si>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</si>
  <si>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</si>
  <si>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</si>
  <si>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</si>
  <si>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</si>
  <si>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</si>
  <si>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</si>
  <si>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</si>
  <si>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</si>
  <si>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</si>
  <si>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</si>
  <si>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</si>
  <si>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</si>
  <si>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</si>
  <si>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</si>
  <si>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</si>
  <si>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</si>
  <si>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</si>
  <si>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</si>
  <si>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</si>
  <si>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</si>
  <si>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</si>
  <si>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</si>
  <si>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</si>
  <si>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</si>
  <si>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</si>
  <si>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</si>
  <si>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</si>
  <si>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и улучшение материально-технического оснащения учреждений муниципального района Кинельский" на 2014-2023 годы.</t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</si>
  <si>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</si>
  <si>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</si>
  <si>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</si>
  <si>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</si>
  <si>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</si>
  <si>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</si>
  <si>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</si>
  <si>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МП «Молодёжь муниципального района Кинельский» на 2014-2023 гг.</t>
  </si>
  <si>
    <t>МП «Развитие и поддержка малого и среднего предпринимательства в муниципальном районе Кинельский на 2022-2026 гг.»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</si>
  <si>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</si>
  <si>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</si>
  <si>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</si>
  <si>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Амбулаторная помощь</t>
  </si>
  <si>
    <t>80 0 00 00000</t>
  </si>
  <si>
    <t>Непрограммные направления расходов местного бюджета в области жилищного строительства</t>
  </si>
  <si>
    <t>к Решению Собрания представителей муниципального района Кинельский "О бюджете муниципального района Кинельский на 2023 год и на плановый период 2024 и 2025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</si>
  <si>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2023 год.
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</si>
  <si>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</si>
  <si>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«Противодействие экстремизму и профилактика терроризма на территории муниципального района Кинельский на 2014-2023гг.»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</si>
  <si>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</si>
  <si>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</si>
  <si>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</si>
  <si>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</si>
  <si>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</si>
  <si>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</si>
  <si>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</si>
  <si>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</si>
  <si>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</si>
  <si>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</si>
  <si>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</si>
  <si>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МП «Развитие  физической культуры и спорта муниципального района Кинельский» на 2020-2029 гг.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</si>
  <si>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</si>
  <si>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</si>
  <si>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</si>
  <si>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</si>
  <si>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</si>
  <si>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в том числе за счет безвозмезд-
ных поступлений</t>
  </si>
  <si>
    <t>Уточненная сумма,
  тыс. 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</si>
</sst>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5"/>
  <sheetViews>
    <sheetView tabSelected="1" topLeftCell="B1" zoomScale="85" zoomScaleNormal="85" zoomScaleSheetLayoutView="85" zoomScalePageLayoutView="85" workbookViewId="0">
      <selection activeCell="I169" sqref="I169"/>
    </sheetView>
  </sheetViews>
  <sheetFormatPr defaultColWidth="9.109375" defaultRowHeight="13.8"/>
  <cols>
    <col min="1" max="1" width="5" style="20" hidden="1" customWidth="1"/>
    <col min="2" max="2" width="49.3320312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1.6640625" style="21" customWidth="1"/>
    <col min="8" max="8" width="13.44140625" style="21" customWidth="1"/>
    <col min="9" max="9" width="11.6640625" style="21" customWidth="1"/>
    <col min="10" max="10" width="13.441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184</v>
      </c>
      <c r="J1" s="50"/>
    </row>
    <row r="2" spans="1:10" ht="115.8" customHeight="1">
      <c r="E2" s="49"/>
      <c r="F2" s="49"/>
      <c r="G2" s="60" t="s">
        <v>195</v>
      </c>
      <c r="H2" s="60"/>
      <c r="I2" s="60"/>
      <c r="J2" s="60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1" t="s">
        <v>196</v>
      </c>
      <c r="C4" s="61"/>
      <c r="D4" s="61"/>
      <c r="E4" s="61"/>
      <c r="F4" s="61"/>
      <c r="G4" s="61"/>
      <c r="H4" s="61"/>
      <c r="I4" s="61"/>
      <c r="J4" s="61"/>
    </row>
    <row r="6" spans="1:10" ht="15" customHeight="1">
      <c r="B6" s="59" t="s">
        <v>0</v>
      </c>
      <c r="C6" s="59" t="s">
        <v>1</v>
      </c>
      <c r="D6" s="59" t="s">
        <v>2</v>
      </c>
      <c r="E6" s="59" t="s">
        <v>3</v>
      </c>
      <c r="F6" s="59" t="s">
        <v>4</v>
      </c>
      <c r="G6" s="51" t="s">
        <v>98</v>
      </c>
      <c r="H6" s="52"/>
      <c r="I6" s="51" t="s">
        <v>217</v>
      </c>
      <c r="J6" s="52"/>
    </row>
    <row r="7" spans="1:10">
      <c r="B7" s="59"/>
      <c r="C7" s="59"/>
      <c r="D7" s="59"/>
      <c r="E7" s="59"/>
      <c r="F7" s="59"/>
      <c r="G7" s="53"/>
      <c r="H7" s="54"/>
      <c r="I7" s="53"/>
      <c r="J7" s="54"/>
    </row>
    <row r="8" spans="1:10">
      <c r="B8" s="59"/>
      <c r="C8" s="59"/>
      <c r="D8" s="59"/>
      <c r="E8" s="59"/>
      <c r="F8" s="59"/>
      <c r="G8" s="53"/>
      <c r="H8" s="54"/>
      <c r="I8" s="53"/>
      <c r="J8" s="54"/>
    </row>
    <row r="9" spans="1:10">
      <c r="B9" s="59"/>
      <c r="C9" s="59"/>
      <c r="D9" s="59"/>
      <c r="E9" s="59"/>
      <c r="F9" s="59"/>
      <c r="G9" s="55"/>
      <c r="H9" s="56"/>
      <c r="I9" s="55"/>
      <c r="J9" s="56"/>
    </row>
    <row r="10" spans="1:10" ht="15" customHeight="1">
      <c r="B10" s="59"/>
      <c r="C10" s="59"/>
      <c r="D10" s="59"/>
      <c r="E10" s="59"/>
      <c r="F10" s="59"/>
      <c r="G10" s="57" t="s">
        <v>5</v>
      </c>
      <c r="H10" s="59" t="s">
        <v>216</v>
      </c>
      <c r="I10" s="57" t="s">
        <v>5</v>
      </c>
      <c r="J10" s="59" t="s">
        <v>216</v>
      </c>
    </row>
    <row r="11" spans="1:10">
      <c r="B11" s="59"/>
      <c r="C11" s="59"/>
      <c r="D11" s="59"/>
      <c r="E11" s="59"/>
      <c r="F11" s="59"/>
      <c r="G11" s="58"/>
      <c r="H11" s="59"/>
      <c r="I11" s="58"/>
      <c r="J11" s="59"/>
    </row>
    <row r="12" spans="1:10">
      <c r="B12" s="59"/>
      <c r="C12" s="59"/>
      <c r="D12" s="59"/>
      <c r="E12" s="59"/>
      <c r="F12" s="59"/>
      <c r="G12" s="58"/>
      <c r="H12" s="59"/>
      <c r="I12" s="58"/>
      <c r="J12" s="59"/>
    </row>
    <row r="13" spans="1:10" ht="33.6" customHeight="1">
      <c r="B13" s="57"/>
      <c r="C13" s="57"/>
      <c r="D13" s="57"/>
      <c r="E13" s="57"/>
      <c r="F13" s="57"/>
      <c r="G13" s="58"/>
      <c r="H13" s="57"/>
      <c r="I13" s="58"/>
      <c r="J13" s="57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SUMIFS(G15:G1080,$C15:$C1080,$C15)/3</f>
        <v>163721.60000000001</v>
      </c>
      <c r="H14" s="28">
        <f>SUMIFS(H15:H1070,$C15:$C1070,$C15)/3</f>
        <v>4745.9000000000015</v>
      </c>
      <c r="I14" s="28">
        <f>SUMIFS(I15:I1080,$C15:$C1080,$C15)/3</f>
        <v>163907.19999999998</v>
      </c>
      <c r="J14" s="28">
        <f>SUMIFS(J15:J1070,$C15:$C1070,$C15)/3</f>
        <v>4745.9000000000015</v>
      </c>
    </row>
    <row r="15" spans="1:10" s="13" customFormat="1" ht="46.8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SUMIFS(G16:G1070,$C16:$C1070,$C16,$D16:$D1070,$D16)/2</f>
        <v>2991.6</v>
      </c>
      <c r="H15" s="31">
        <f>SUMIFS(H16:H1070,$C16:$C1070,$C16,$D16:$D1070,$D16)/2</f>
        <v>0</v>
      </c>
      <c r="I15" s="31">
        <f>SUMIFS(I16:I1070,$C16:$C1070,$C16,$D16:$D1070,$D16)/2</f>
        <v>2991.6</v>
      </c>
      <c r="J15" s="31">
        <f>SUMIFS(J16:J1070,$C16:$C1070,$C16,$D16:$D1070,$D16)/2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SUMIFS(G17:G1067,$C17:$C1067,$C17,$D17:$D1067,$D17,$E17:$E1067,$E17)</f>
        <v>2991.6</v>
      </c>
      <c r="H16" s="34">
        <f>SUMIFS(H17:H1067,$C17:$C1067,$C17,$D17:$D1067,$D17,$E17:$E1067,$E17)</f>
        <v>0</v>
      </c>
      <c r="I16" s="34">
        <f>SUMIFS(I17:I1067,$C17:$C1067,$C17,$D17:$D1067,$D17,$E17:$E1067,$E17)</f>
        <v>2991.6</v>
      </c>
      <c r="J16" s="34">
        <f>SUMIFS(J17:J1067,$C17:$C1067,$C17,$D17:$D1067,$D17,$E17:$E1067,$E17)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2991.6</v>
      </c>
      <c r="H17" s="24"/>
      <c r="I17" s="24">
        <v>2991.6</v>
      </c>
      <c r="J17" s="24"/>
    </row>
    <row r="18" spans="1:10" s="13" customFormat="1" ht="46.8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62.4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SUMIFS(G20:G1074,$C20:$C1074,$C20,$D20:$D1074,$D20)/2</f>
        <v>794.9</v>
      </c>
      <c r="H19" s="31">
        <f>SUMIFS(H20:H1074,$C20:$C1074,$C20,$D20:$D1074,$D20)/2</f>
        <v>0</v>
      </c>
      <c r="I19" s="31">
        <f>SUMIFS(I20:I1074,$C20:$C1074,$C20,$D20:$D1074,$D20)/2</f>
        <v>775.4</v>
      </c>
      <c r="J19" s="31">
        <f>SUMIFS(J20:J1074,$C20:$C1074,$C20,$D20:$D1074,$D20)/2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SUMIFS(G21:G1071,$C21:$C1071,$C21,$D21:$D1071,$D21,$E21:$E1071,$E21)</f>
        <v>794.90000000000009</v>
      </c>
      <c r="H20" s="34">
        <f>SUMIFS(H21:H1071,$C21:$C1071,$C21,$D21:$D1071,$D21,$E21:$E1071,$E21)</f>
        <v>0</v>
      </c>
      <c r="I20" s="34">
        <f>SUMIFS(I21:I1071,$C21:$C1071,$C21,$D21:$D1071,$D21,$E21:$E1071,$E21)</f>
        <v>775.4</v>
      </c>
      <c r="J20" s="34">
        <f>SUMIFS(J21:J1071,$C21:$C1071,$C21,$D21:$D1071,$D21,$E21:$E1071,$E21)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649.6</v>
      </c>
      <c r="H21" s="24"/>
      <c r="I21" s="24">
        <v>649.6</v>
      </c>
      <c r="J21" s="24"/>
    </row>
    <row r="22" spans="1:10" s="13" customFormat="1" ht="46.8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145.30000000000001</v>
      </c>
      <c r="H22" s="24"/>
      <c r="I22" s="24">
        <v>125.8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SUMIFS(G26:G1080,$C26:$C1080,$C26,$D26:$D1080,$D26)/2</f>
        <v>37226.400000000009</v>
      </c>
      <c r="H25" s="31">
        <f>SUMIFS(H26:H1080,$C26:$C1080,$C26,$D26:$D1080,$D26)/2</f>
        <v>2092.5</v>
      </c>
      <c r="I25" s="31">
        <f>SUMIFS(I26:I1080,$C26:$C1080,$C26,$D26:$D1080,$D26)/2</f>
        <v>37226.400000000009</v>
      </c>
      <c r="J25" s="31">
        <f>SUMIFS(J26:J1080,$C26:$C1080,$C26,$D26:$D1080,$D26)/2</f>
        <v>2092.5</v>
      </c>
    </row>
    <row r="26" spans="1:10" s="13" customFormat="1" ht="62.4">
      <c r="A26" s="16">
        <v>2</v>
      </c>
      <c r="B26" s="39" t="s">
        <v>179</v>
      </c>
      <c r="C26" s="33" t="s">
        <v>71</v>
      </c>
      <c r="D26" s="33" t="s">
        <v>88</v>
      </c>
      <c r="E26" s="33" t="s">
        <v>14</v>
      </c>
      <c r="F26" s="33"/>
      <c r="G26" s="34">
        <f>SUMIFS(G27:G1077,$C27:$C1077,$C27,$D27:$D1077,$D27,$E27:$E1077,$E27)</f>
        <v>309</v>
      </c>
      <c r="H26" s="34">
        <f>SUMIFS(H27:H1077,$C27:$C1077,$C27,$D27:$D1077,$D27,$E27:$E1077,$E27)</f>
        <v>0</v>
      </c>
      <c r="I26" s="34">
        <f>SUMIFS(I27:I1077,$C27:$C1077,$C27,$D27:$D1077,$D27,$E27:$E1077,$E27)</f>
        <v>309</v>
      </c>
      <c r="J26" s="34">
        <f>SUMIFS(J27:J1077,$C27:$C1077,$C27,$D27:$D1077,$D27,$E27:$E1077,$E27)</f>
        <v>0</v>
      </c>
    </row>
    <row r="27" spans="1:10" s="13" customFormat="1" ht="46.8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309</v>
      </c>
      <c r="H27" s="24"/>
      <c r="I27" s="24">
        <v>309</v>
      </c>
      <c r="J27" s="24"/>
    </row>
    <row r="28" spans="1:10" s="13" customFormat="1" ht="62.4">
      <c r="A28" s="16">
        <v>2</v>
      </c>
      <c r="B28" s="39" t="s">
        <v>180</v>
      </c>
      <c r="C28" s="33" t="s">
        <v>71</v>
      </c>
      <c r="D28" s="33" t="s">
        <v>88</v>
      </c>
      <c r="E28" s="33" t="s">
        <v>42</v>
      </c>
      <c r="F28" s="33"/>
      <c r="G28" s="34">
        <f>SUMIFS(G29:G1079,$C29:$C1079,$C29,$D29:$D1079,$D29,$E29:$E1079,$E29)</f>
        <v>99</v>
      </c>
      <c r="H28" s="34">
        <f>SUMIFS(H29:H1079,$C29:$C1079,$C29,$D29:$D1079,$D29,$E29:$E1079,$E29)</f>
        <v>0</v>
      </c>
      <c r="I28" s="34">
        <f>SUMIFS(I29:I1079,$C29:$C1079,$C29,$D29:$D1079,$D29,$E29:$E1079,$E29)</f>
        <v>99</v>
      </c>
      <c r="J28" s="34">
        <f>SUMIFS(J29:J1079,$C29:$C1079,$C29,$D29:$D1079,$D29,$E29:$E1079,$E29)</f>
        <v>0</v>
      </c>
    </row>
    <row r="29" spans="1:10" s="13" customFormat="1" ht="46.8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99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SUMIFS(G31:G1081,$C31:$C1081,$C31,$D31:$D1081,$D31,$E31:$E1081,$E31)</f>
        <v>36818.400000000001</v>
      </c>
      <c r="H30" s="34">
        <f>SUMIFS(H31:H1081,$C31:$C1081,$C31,$D31:$D1081,$D31,$E31:$E1081,$E31)</f>
        <v>2092.5</v>
      </c>
      <c r="I30" s="34">
        <f>SUMIFS(I31:I1081,$C31:$C1081,$C31,$D31:$D1081,$D31,$E31:$E1081,$E31)</f>
        <v>36818.400000000001</v>
      </c>
      <c r="J30" s="34">
        <f>SUMIFS(J31:J1081,$C31:$C1081,$C31,$D31:$D1081,$D31,$E31:$E1081,$E31)</f>
        <v>2092.5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34343.800000000003</v>
      </c>
      <c r="H31" s="24">
        <v>1859.7</v>
      </c>
      <c r="I31" s="24">
        <v>34343.800000000003</v>
      </c>
      <c r="J31" s="24">
        <v>1859.7</v>
      </c>
    </row>
    <row r="32" spans="1:10" s="13" customFormat="1" ht="46.8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2428.6</v>
      </c>
      <c r="H32" s="24">
        <v>232.8</v>
      </c>
      <c r="I32" s="24">
        <v>2428.6</v>
      </c>
      <c r="J32" s="24">
        <v>232.8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141</v>
      </c>
      <c r="C34" s="23" t="s">
        <v>71</v>
      </c>
      <c r="D34" s="23" t="s">
        <v>88</v>
      </c>
      <c r="E34" s="23" t="s">
        <v>123</v>
      </c>
      <c r="F34" s="23" t="s">
        <v>140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46</v>
      </c>
      <c r="H35" s="24"/>
      <c r="I35" s="24">
        <v>46</v>
      </c>
      <c r="J35" s="24"/>
    </row>
    <row r="36" spans="1:10" s="13" customFormat="1" ht="15.6">
      <c r="A36" s="15">
        <v>1</v>
      </c>
      <c r="B36" s="40" t="s">
        <v>148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SUMIFS(G37:G1091,$C37:$C1091,$C37,$D37:$D1091,$D37)/2</f>
        <v>2.6</v>
      </c>
      <c r="H36" s="31">
        <f>SUMIFS(H37:H1091,$C37:$C1091,$C37,$D37:$D1091,$D37)/2</f>
        <v>2.6</v>
      </c>
      <c r="I36" s="31">
        <f>SUMIFS(I37:I1091,$C37:$C1091,$C37,$D37:$D1091,$D37)/2</f>
        <v>2.6</v>
      </c>
      <c r="J36" s="31">
        <f>SUMIFS(J37:J1091,$C37:$C1091,$C37,$D37:$D1091,$D37)/2</f>
        <v>2.6</v>
      </c>
    </row>
    <row r="37" spans="1:10" s="13" customFormat="1" ht="31.2">
      <c r="A37" s="16">
        <v>2</v>
      </c>
      <c r="B37" s="39" t="s">
        <v>149</v>
      </c>
      <c r="C37" s="42" t="s">
        <v>71</v>
      </c>
      <c r="D37" s="42" t="s">
        <v>94</v>
      </c>
      <c r="E37" s="42" t="s">
        <v>150</v>
      </c>
      <c r="F37" s="42" t="s">
        <v>73</v>
      </c>
      <c r="G37" s="34">
        <f>SUMIFS(G38:G1088,$C38:$C1088,$C38,$D38:$D1088,$D38,$E38:$E1088,$E38)</f>
        <v>2.6</v>
      </c>
      <c r="H37" s="34">
        <f>SUMIFS(H38:H1088,$C38:$C1088,$C38,$D38:$D1088,$D38,$E38:$E1088,$E38)</f>
        <v>2.6</v>
      </c>
      <c r="I37" s="34">
        <f>SUMIFS(I38:I1088,$C38:$C1088,$C38,$D38:$D1088,$D38,$E38:$E1088,$E38)</f>
        <v>2.6</v>
      </c>
      <c r="J37" s="34">
        <f>SUMIFS(J38:J1088,$C38:$C1088,$C38,$D38:$D1088,$D38,$E38:$E1088,$E38)</f>
        <v>2.6</v>
      </c>
    </row>
    <row r="38" spans="1:10" s="13" customFormat="1" ht="46.8">
      <c r="A38" s="17">
        <v>3</v>
      </c>
      <c r="B38" s="47" t="s">
        <v>11</v>
      </c>
      <c r="C38" s="23" t="s">
        <v>71</v>
      </c>
      <c r="D38" s="23" t="s">
        <v>94</v>
      </c>
      <c r="E38" s="23" t="s">
        <v>150</v>
      </c>
      <c r="F38" s="23" t="s">
        <v>75</v>
      </c>
      <c r="G38" s="24">
        <v>2.6</v>
      </c>
      <c r="H38" s="24">
        <v>2.6</v>
      </c>
      <c r="I38" s="24">
        <v>2.6</v>
      </c>
      <c r="J38" s="24">
        <v>2.6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SUMIFS(G40:G1094,$C40:$C1094,$C40,$D40:$D1094,$D40)/2</f>
        <v>17447.2</v>
      </c>
      <c r="H39" s="31">
        <f>SUMIFS(H40:H1094,$C40:$C1094,$C40,$D40:$D1094,$D40)/2</f>
        <v>0</v>
      </c>
      <c r="I39" s="31">
        <f>SUMIFS(I40:I1094,$C40:$C1094,$C40,$D40:$D1094,$D40)/2</f>
        <v>17447.2</v>
      </c>
      <c r="J39" s="31">
        <f>SUMIFS(J40:J1094,$C40:$C1094,$C40,$D40:$D1094,$D40)/2</f>
        <v>0</v>
      </c>
    </row>
    <row r="40" spans="1:10" s="13" customFormat="1" ht="62.4">
      <c r="A40" s="16">
        <v>2</v>
      </c>
      <c r="B40" s="39" t="s">
        <v>179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SUMIFS(G41:G1091,$C41:$C1091,$C41,$D41:$D1091,$D41,$E41:$E1091,$E41)</f>
        <v>35</v>
      </c>
      <c r="H40" s="34">
        <f>SUMIFS(H41:H1091,$C41:$C1091,$C41,$D41:$D1091,$D41,$E41:$E1091,$E41)</f>
        <v>0</v>
      </c>
      <c r="I40" s="34">
        <f>SUMIFS(I41:I1091,$C41:$C1091,$C41,$D41:$D1091,$D41,$E41:$E1091,$E41)</f>
        <v>35</v>
      </c>
      <c r="J40" s="34">
        <f>SUMIFS(J41:J1091,$C41:$C1091,$C41,$D41:$D1091,$D41,$E41:$E1091,$E41)</f>
        <v>0</v>
      </c>
    </row>
    <row r="41" spans="1:10" s="13" customFormat="1" ht="46.8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35</v>
      </c>
      <c r="H41" s="24"/>
      <c r="I41" s="24">
        <v>35</v>
      </c>
      <c r="J41" s="24"/>
    </row>
    <row r="42" spans="1:10" s="13" customFormat="1" ht="62.4">
      <c r="A42" s="16">
        <v>2</v>
      </c>
      <c r="B42" s="39" t="s">
        <v>181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SUMIFS(G43:G1093,$C43:$C1093,$C43,$D43:$D1093,$D43,$E43:$E1093,$E43)</f>
        <v>20</v>
      </c>
      <c r="H42" s="34">
        <f>SUMIFS(H43:H1093,$C43:$C1093,$C43,$D43:$D1093,$D43,$E43:$E1093,$E43)</f>
        <v>0</v>
      </c>
      <c r="I42" s="34">
        <f>SUMIFS(I43:I1093,$C43:$C1093,$C43,$D43:$D1093,$D43,$E43:$E1093,$E43)</f>
        <v>20</v>
      </c>
      <c r="J42" s="34">
        <f>SUMIFS(J43:J1093,$C43:$C1093,$C43,$D43:$D1093,$D43,$E43:$E1093,$E43)</f>
        <v>0</v>
      </c>
    </row>
    <row r="43" spans="1:10" s="13" customFormat="1" ht="46.8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SUMIFS(G45:G1095,$C45:$C1095,$C45,$D45:$D1095,$D45,$E45:$E1095,$E45)</f>
        <v>17392.2</v>
      </c>
      <c r="H44" s="34">
        <f>SUMIFS(H45:H1095,$C45:$C1095,$C45,$D45:$D1095,$D45,$E45:$E1095,$E45)</f>
        <v>0</v>
      </c>
      <c r="I44" s="34">
        <f>SUMIFS(I45:I1095,$C45:$C1095,$C45,$D45:$D1095,$D45,$E45:$E1095,$E45)</f>
        <v>17392.2</v>
      </c>
      <c r="J44" s="34">
        <f>SUMIFS(J45:J1095,$C45:$C1095,$C45,$D45:$D1095,$D45,$E45:$E1095,$E45)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16927.8</v>
      </c>
      <c r="H45" s="24"/>
      <c r="I45" s="24">
        <v>16927.8</v>
      </c>
      <c r="J45" s="24"/>
    </row>
    <row r="46" spans="1:10" s="13" customFormat="1" ht="46.8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464.4</v>
      </c>
      <c r="H46" s="24"/>
      <c r="I46" s="24">
        <v>464.4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71</v>
      </c>
      <c r="D48" s="30" t="s">
        <v>87</v>
      </c>
      <c r="E48" s="30" t="s">
        <v>6</v>
      </c>
      <c r="F48" s="30" t="s">
        <v>73</v>
      </c>
      <c r="G48" s="31">
        <f>SUMIFS(G49:G1103,$C49:$C1103,$C49,$D49:$D1103,$D49)/2</f>
        <v>100</v>
      </c>
      <c r="H48" s="31">
        <f>SUMIFS(H49:H1103,$C49:$C1103,$C49,$D49:$D1103,$D49)/2</f>
        <v>0</v>
      </c>
      <c r="I48" s="31">
        <f>SUMIFS(I49:I1103,$C49:$C1103,$C49,$D49:$D1103,$D49)/2</f>
        <v>100</v>
      </c>
      <c r="J48" s="31">
        <f>SUMIFS(J49:J1103,$C49:$C1103,$C49,$D49:$D1103,$D49)/2</f>
        <v>0</v>
      </c>
    </row>
    <row r="49" spans="1:10" s="13" customFormat="1" ht="46.8">
      <c r="A49" s="16">
        <v>2</v>
      </c>
      <c r="B49" s="32" t="s">
        <v>35</v>
      </c>
      <c r="C49" s="33" t="s">
        <v>71</v>
      </c>
      <c r="D49" s="33" t="s">
        <v>87</v>
      </c>
      <c r="E49" s="33" t="s">
        <v>124</v>
      </c>
      <c r="F49" s="33" t="s">
        <v>73</v>
      </c>
      <c r="G49" s="34">
        <f>SUMIFS(G50:G1100,$C50:$C1100,$C50,$D50:$D1100,$D50,$E50:$E1100,$E50)</f>
        <v>100</v>
      </c>
      <c r="H49" s="34">
        <f>SUMIFS(H50:H1100,$C50:$C1100,$C50,$D50:$D1100,$D50,$E50:$E1100,$E50)</f>
        <v>0</v>
      </c>
      <c r="I49" s="34">
        <f>SUMIFS(I50:I1100,$C50:$C1100,$C50,$D50:$D1100,$D50,$E50:$E1100,$E50)</f>
        <v>100</v>
      </c>
      <c r="J49" s="34">
        <f>SUMIFS(J50:J1100,$C50:$C1100,$C50,$D50:$D1100,$D50,$E50:$E1100,$E50)</f>
        <v>0</v>
      </c>
    </row>
    <row r="50" spans="1:10" s="13" customFormat="1" ht="15.6">
      <c r="A50" s="17">
        <v>3</v>
      </c>
      <c r="B50" s="22" t="s">
        <v>44</v>
      </c>
      <c r="C50" s="23" t="s">
        <v>71</v>
      </c>
      <c r="D50" s="23" t="s">
        <v>87</v>
      </c>
      <c r="E50" s="23" t="s">
        <v>124</v>
      </c>
      <c r="F50" s="23" t="s">
        <v>92</v>
      </c>
      <c r="G50" s="24">
        <v>100</v>
      </c>
      <c r="H50" s="24"/>
      <c r="I50" s="24">
        <v>100</v>
      </c>
      <c r="J50" s="24"/>
    </row>
    <row r="51" spans="1:10" s="13" customFormat="1" ht="15.6">
      <c r="A51" s="15">
        <v>1</v>
      </c>
      <c r="B51" s="29" t="s">
        <v>13</v>
      </c>
      <c r="C51" s="30" t="s">
        <v>71</v>
      </c>
      <c r="D51" s="30" t="s">
        <v>77</v>
      </c>
      <c r="E51" s="30"/>
      <c r="F51" s="30"/>
      <c r="G51" s="31">
        <f>SUMIFS(G52:G1106,$C52:$C1106,$C52,$D52:$D1106,$D52)/2</f>
        <v>105158.90000000001</v>
      </c>
      <c r="H51" s="31">
        <f>SUMIFS(H52:H1106,$C52:$C1106,$C52,$D52:$D1106,$D52)/2</f>
        <v>2650.8</v>
      </c>
      <c r="I51" s="31">
        <f>SUMIFS(I52:I1106,$C52:$C1106,$C52,$D52:$D1106,$D52)/2</f>
        <v>105363.99999999999</v>
      </c>
      <c r="J51" s="31">
        <f>SUMIFS(J52:J1106,$C52:$C1106,$C52,$D52:$D1106,$D52)/2</f>
        <v>2650.8</v>
      </c>
    </row>
    <row r="52" spans="1:10" s="13" customFormat="1" ht="51.6" customHeight="1">
      <c r="A52" s="16">
        <v>2</v>
      </c>
      <c r="B52" s="41" t="s">
        <v>212</v>
      </c>
      <c r="C52" s="33" t="s">
        <v>71</v>
      </c>
      <c r="D52" s="33" t="s">
        <v>77</v>
      </c>
      <c r="E52" s="33" t="s">
        <v>211</v>
      </c>
      <c r="F52" s="33"/>
      <c r="G52" s="34">
        <f>SUMIFS(G53:G1103,$C53:$C1103,$C53,$D53:$D1103,$D53,$E53:$E1103,$E53)</f>
        <v>33759.599999999999</v>
      </c>
      <c r="H52" s="34">
        <f>SUMIFS(H53:H1103,$C53:$C1103,$C53,$D53:$D1103,$D53,$E53:$E1103,$E53)</f>
        <v>0</v>
      </c>
      <c r="I52" s="34">
        <f>SUMIFS(I53:I1103,$C53:$C1103,$C53,$D53:$D1103,$D53,$E53:$E1103,$E53)</f>
        <v>33883.1</v>
      </c>
      <c r="J52" s="34">
        <f>SUMIFS(J53:J1103,$C53:$C1103,$C53,$D53:$D1103,$D53,$E53:$E1103,$E53)</f>
        <v>0</v>
      </c>
    </row>
    <row r="53" spans="1:10" s="13" customFormat="1" ht="15.6">
      <c r="A53" s="17">
        <v>3</v>
      </c>
      <c r="B53" s="22" t="s">
        <v>46</v>
      </c>
      <c r="C53" s="23" t="s">
        <v>71</v>
      </c>
      <c r="D53" s="23" t="s">
        <v>77</v>
      </c>
      <c r="E53" s="23" t="s">
        <v>211</v>
      </c>
      <c r="F53" s="23" t="s">
        <v>93</v>
      </c>
      <c r="G53" s="24">
        <v>33759.599999999999</v>
      </c>
      <c r="H53" s="24"/>
      <c r="I53" s="24">
        <v>33883.1</v>
      </c>
      <c r="J53" s="24"/>
    </row>
    <row r="54" spans="1:10" s="13" customFormat="1" ht="62.4">
      <c r="A54" s="16">
        <v>2</v>
      </c>
      <c r="B54" s="35" t="s">
        <v>202</v>
      </c>
      <c r="C54" s="33" t="s">
        <v>71</v>
      </c>
      <c r="D54" s="33" t="s">
        <v>77</v>
      </c>
      <c r="E54" s="33" t="s">
        <v>47</v>
      </c>
      <c r="F54" s="33"/>
      <c r="G54" s="34">
        <f>SUMIFS(G55:G1105,$C55:$C1105,$C55,$D55:$D1105,$D55,$E55:$E1105,$E55)</f>
        <v>9441.6</v>
      </c>
      <c r="H54" s="34">
        <f>SUMIFS(H55:H1105,$C55:$C1105,$C55,$D55:$D1105,$D55,$E55:$E1105,$E55)</f>
        <v>0</v>
      </c>
      <c r="I54" s="34">
        <f>SUMIFS(I55:I1105,$C55:$C1105,$C55,$D55:$D1105,$D55,$E55:$E1105,$E55)</f>
        <v>9441.6</v>
      </c>
      <c r="J54" s="34">
        <f>SUMIFS(J55:J1105,$C55:$C1105,$C55,$D55:$D1105,$D55,$E55:$E1105,$E55)</f>
        <v>0</v>
      </c>
    </row>
    <row r="55" spans="1:10" s="13" customFormat="1" ht="15.6">
      <c r="A55" s="17">
        <v>3</v>
      </c>
      <c r="B55" s="22" t="s">
        <v>46</v>
      </c>
      <c r="C55" s="23" t="s">
        <v>71</v>
      </c>
      <c r="D55" s="23" t="s">
        <v>77</v>
      </c>
      <c r="E55" s="23" t="s">
        <v>47</v>
      </c>
      <c r="F55" s="23" t="s">
        <v>93</v>
      </c>
      <c r="G55" s="24">
        <v>9441.6</v>
      </c>
      <c r="H55" s="24"/>
      <c r="I55" s="24">
        <v>9441.6</v>
      </c>
      <c r="J55" s="24"/>
    </row>
    <row r="56" spans="1:10" s="13" customFormat="1" ht="78">
      <c r="A56" s="16">
        <v>2</v>
      </c>
      <c r="B56" s="32" t="s">
        <v>203</v>
      </c>
      <c r="C56" s="33" t="s">
        <v>71</v>
      </c>
      <c r="D56" s="33" t="s">
        <v>77</v>
      </c>
      <c r="E56" s="33" t="s">
        <v>48</v>
      </c>
      <c r="F56" s="33"/>
      <c r="G56" s="34">
        <f>SUMIFS(G57:G1107,$C57:$C1107,$C57,$D57:$D1107,$D57,$E57:$E1107,$E57)</f>
        <v>2572.9</v>
      </c>
      <c r="H56" s="34">
        <f>SUMIFS(H57:H1107,$C57:$C1107,$C57,$D57:$D1107,$D57,$E57:$E1107,$E57)</f>
        <v>0</v>
      </c>
      <c r="I56" s="34">
        <f>SUMIFS(I57:I1107,$C57:$C1107,$C57,$D57:$D1107,$D57,$E57:$E1107,$E57)</f>
        <v>2572.9</v>
      </c>
      <c r="J56" s="34">
        <f>SUMIFS(J57:J1107,$C57:$C1107,$C57,$D57:$D1107,$D57,$E57:$E1107,$E57)</f>
        <v>0</v>
      </c>
    </row>
    <row r="57" spans="1:10" s="13" customFormat="1" ht="15.6">
      <c r="A57" s="17">
        <v>3</v>
      </c>
      <c r="B57" s="22" t="s">
        <v>46</v>
      </c>
      <c r="C57" s="23" t="s">
        <v>71</v>
      </c>
      <c r="D57" s="23" t="s">
        <v>77</v>
      </c>
      <c r="E57" s="23" t="s">
        <v>48</v>
      </c>
      <c r="F57" s="23" t="s">
        <v>93</v>
      </c>
      <c r="G57" s="24">
        <v>2572.9</v>
      </c>
      <c r="H57" s="24"/>
      <c r="I57" s="24">
        <v>2572.9</v>
      </c>
      <c r="J57" s="24"/>
    </row>
    <row r="58" spans="1:10" s="13" customFormat="1" ht="78">
      <c r="A58" s="16">
        <v>2</v>
      </c>
      <c r="B58" s="35" t="s">
        <v>200</v>
      </c>
      <c r="C58" s="33" t="s">
        <v>71</v>
      </c>
      <c r="D58" s="33" t="s">
        <v>77</v>
      </c>
      <c r="E58" s="33" t="s">
        <v>49</v>
      </c>
      <c r="F58" s="33" t="s">
        <v>73</v>
      </c>
      <c r="G58" s="34">
        <f>SUMIFS(G59:G1109,$C59:$C1109,$C59,$D59:$D1109,$D59,$E59:$E1109,$E59)</f>
        <v>10681.6</v>
      </c>
      <c r="H58" s="34">
        <f>SUMIFS(H59:H1109,$C59:$C1109,$C59,$D59:$D1109,$D59,$E59:$E1109,$E59)</f>
        <v>0</v>
      </c>
      <c r="I58" s="34">
        <f>SUMIFS(I59:I1109,$C59:$C1109,$C59,$D59:$D1109,$D59,$E59:$E1109,$E59)</f>
        <v>10681.6</v>
      </c>
      <c r="J58" s="34">
        <f>SUMIFS(J59:J1109,$C59:$C1109,$C59,$D59:$D1109,$D59,$E59:$E1109,$E59)</f>
        <v>0</v>
      </c>
    </row>
    <row r="59" spans="1:10" s="13" customFormat="1" ht="15.6">
      <c r="A59" s="17">
        <v>3</v>
      </c>
      <c r="B59" s="22" t="s">
        <v>46</v>
      </c>
      <c r="C59" s="23" t="s">
        <v>71</v>
      </c>
      <c r="D59" s="23" t="s">
        <v>77</v>
      </c>
      <c r="E59" s="23" t="s">
        <v>49</v>
      </c>
      <c r="F59" s="23" t="s">
        <v>93</v>
      </c>
      <c r="G59" s="24">
        <v>10681.6</v>
      </c>
      <c r="H59" s="24"/>
      <c r="I59" s="24">
        <v>10681.6</v>
      </c>
      <c r="J59" s="24"/>
    </row>
    <row r="60" spans="1:10" s="13" customFormat="1" ht="62.4">
      <c r="A60" s="16">
        <v>2</v>
      </c>
      <c r="B60" s="41" t="s">
        <v>201</v>
      </c>
      <c r="C60" s="33" t="s">
        <v>71</v>
      </c>
      <c r="D60" s="33" t="s">
        <v>77</v>
      </c>
      <c r="E60" s="33" t="s">
        <v>50</v>
      </c>
      <c r="F60" s="33" t="s">
        <v>73</v>
      </c>
      <c r="G60" s="34">
        <f>SUMIFS(G61:G1111,$C61:$C1111,$C61,$D61:$D1111,$D61,$E61:$E1111,$E61)</f>
        <v>2989.5</v>
      </c>
      <c r="H60" s="34">
        <f>SUMIFS(H61:H1111,$C61:$C1111,$C61,$D61:$D1111,$D61,$E61:$E1111,$E61)</f>
        <v>2279.6999999999998</v>
      </c>
      <c r="I60" s="34">
        <f>SUMIFS(I61:I1111,$C61:$C1111,$C61,$D61:$D1111,$D61,$E61:$E1111,$E61)</f>
        <v>2989.5</v>
      </c>
      <c r="J60" s="34">
        <f>SUMIFS(J61:J1111,$C61:$C1111,$C61,$D61:$D1111,$D61,$E61:$E1111,$E61)</f>
        <v>2279.6999999999998</v>
      </c>
    </row>
    <row r="61" spans="1:10" s="13" customFormat="1" ht="46.8">
      <c r="A61" s="17">
        <v>3</v>
      </c>
      <c r="B61" s="22" t="s">
        <v>11</v>
      </c>
      <c r="C61" s="23" t="s">
        <v>71</v>
      </c>
      <c r="D61" s="23" t="s">
        <v>77</v>
      </c>
      <c r="E61" s="23" t="s">
        <v>50</v>
      </c>
      <c r="F61" s="23" t="s">
        <v>75</v>
      </c>
      <c r="G61" s="24">
        <v>529.79999999999995</v>
      </c>
      <c r="H61" s="24"/>
      <c r="I61" s="24">
        <v>529.79999999999995</v>
      </c>
      <c r="J61" s="24"/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50</v>
      </c>
      <c r="F62" s="23" t="s">
        <v>93</v>
      </c>
      <c r="G62" s="24">
        <v>2459.6999999999998</v>
      </c>
      <c r="H62" s="24">
        <v>2279.6999999999998</v>
      </c>
      <c r="I62" s="24">
        <v>2459.6999999999998</v>
      </c>
      <c r="J62" s="24">
        <v>2279.6999999999998</v>
      </c>
    </row>
    <row r="63" spans="1:10" s="13" customFormat="1" ht="46.8">
      <c r="A63" s="16">
        <v>2</v>
      </c>
      <c r="B63" s="41" t="s">
        <v>155</v>
      </c>
      <c r="C63" s="33" t="s">
        <v>71</v>
      </c>
      <c r="D63" s="33" t="s">
        <v>77</v>
      </c>
      <c r="E63" s="33" t="s">
        <v>154</v>
      </c>
      <c r="F63" s="33"/>
      <c r="G63" s="34">
        <f>SUMIFS(G64:G1114,$C64:$C1114,$C64,$D64:$D1114,$D64,$E64:$E1114,$E64)</f>
        <v>9761.3000000000011</v>
      </c>
      <c r="H63" s="34">
        <f>SUMIFS(H64:H1114,$C64:$C1114,$C64,$D64:$D1114,$D64,$E64:$E1114,$E64)</f>
        <v>371.1</v>
      </c>
      <c r="I63" s="34">
        <f>SUMIFS(I64:I1114,$C64:$C1114,$C64,$D64:$D1114,$D64,$E64:$E1114,$E64)</f>
        <v>9842.9</v>
      </c>
      <c r="J63" s="34">
        <f>SUMIFS(J64:J1114,$C64:$C1114,$C64,$D64:$D1114,$D64,$E64:$E1114,$E64)</f>
        <v>371.1</v>
      </c>
    </row>
    <row r="64" spans="1:10" s="13" customFormat="1" ht="31.2">
      <c r="A64" s="17">
        <v>3</v>
      </c>
      <c r="B64" s="22" t="s">
        <v>23</v>
      </c>
      <c r="C64" s="23" t="s">
        <v>71</v>
      </c>
      <c r="D64" s="23" t="s">
        <v>77</v>
      </c>
      <c r="E64" s="23" t="s">
        <v>154</v>
      </c>
      <c r="F64" s="23" t="s">
        <v>84</v>
      </c>
      <c r="G64" s="24">
        <v>9248.6</v>
      </c>
      <c r="H64" s="24">
        <v>371.1</v>
      </c>
      <c r="I64" s="24">
        <v>9248.6</v>
      </c>
      <c r="J64" s="24">
        <v>371.1</v>
      </c>
    </row>
    <row r="65" spans="1:10" s="13" customFormat="1" ht="46.8">
      <c r="A65" s="17">
        <v>3</v>
      </c>
      <c r="B65" s="22" t="s">
        <v>11</v>
      </c>
      <c r="C65" s="23" t="s">
        <v>71</v>
      </c>
      <c r="D65" s="23" t="s">
        <v>77</v>
      </c>
      <c r="E65" s="23" t="s">
        <v>154</v>
      </c>
      <c r="F65" s="23" t="s">
        <v>75</v>
      </c>
      <c r="G65" s="24">
        <v>512.70000000000005</v>
      </c>
      <c r="H65" s="24"/>
      <c r="I65" s="24">
        <v>594.29999999999995</v>
      </c>
      <c r="J65" s="24"/>
    </row>
    <row r="66" spans="1:10" s="13" customFormat="1" ht="46.8">
      <c r="A66" s="16">
        <v>2</v>
      </c>
      <c r="B66" s="41" t="s">
        <v>35</v>
      </c>
      <c r="C66" s="33" t="s">
        <v>71</v>
      </c>
      <c r="D66" s="33" t="s">
        <v>77</v>
      </c>
      <c r="E66" s="33" t="s">
        <v>124</v>
      </c>
      <c r="F66" s="33"/>
      <c r="G66" s="34">
        <f>SUMIFS(G67:G1117,$C67:$C1117,$C67,$D67:$D1117,$D67,$E67:$E1117,$E67)</f>
        <v>35952.400000000001</v>
      </c>
      <c r="H66" s="34">
        <f>SUMIFS(H67:H1117,$C67:$C1117,$C67,$D67:$D1117,$D67,$E67:$E1117,$E67)</f>
        <v>0</v>
      </c>
      <c r="I66" s="34">
        <f>SUMIFS(I67:I1117,$C67:$C1117,$C67,$D67:$D1117,$D67,$E67:$E1117,$E67)</f>
        <v>35952.400000000001</v>
      </c>
      <c r="J66" s="34">
        <f>SUMIFS(J67:J1117,$C67:$C1117,$C67,$D67:$D1117,$D67,$E67:$E1117,$E67)</f>
        <v>0</v>
      </c>
    </row>
    <row r="67" spans="1:10" s="13" customFormat="1" ht="46.8">
      <c r="A67" s="17">
        <v>3</v>
      </c>
      <c r="B67" s="22" t="s">
        <v>11</v>
      </c>
      <c r="C67" s="23" t="s">
        <v>71</v>
      </c>
      <c r="D67" s="23" t="s">
        <v>77</v>
      </c>
      <c r="E67" s="23" t="s">
        <v>124</v>
      </c>
      <c r="F67" s="23" t="s">
        <v>75</v>
      </c>
      <c r="G67" s="24"/>
      <c r="H67" s="24"/>
      <c r="I67" s="24"/>
      <c r="J67" s="24"/>
    </row>
    <row r="68" spans="1:10" s="13" customFormat="1" ht="15.6">
      <c r="A68" s="17">
        <v>3</v>
      </c>
      <c r="B68" s="22" t="s">
        <v>141</v>
      </c>
      <c r="C68" s="23" t="s">
        <v>71</v>
      </c>
      <c r="D68" s="23" t="s">
        <v>77</v>
      </c>
      <c r="E68" s="23" t="s">
        <v>124</v>
      </c>
      <c r="F68" s="23" t="s">
        <v>140</v>
      </c>
      <c r="G68" s="24">
        <v>35952.400000000001</v>
      </c>
      <c r="H68" s="24"/>
      <c r="I68" s="24">
        <v>35952.400000000001</v>
      </c>
      <c r="J68" s="24"/>
    </row>
    <row r="69" spans="1:10" s="13" customFormat="1" ht="15.6">
      <c r="A69" s="14">
        <v>0</v>
      </c>
      <c r="B69" s="26" t="s">
        <v>107</v>
      </c>
      <c r="C69" s="27" t="s">
        <v>90</v>
      </c>
      <c r="D69" s="27" t="s">
        <v>116</v>
      </c>
      <c r="E69" s="27"/>
      <c r="F69" s="27"/>
      <c r="G69" s="28">
        <f>SUMIFS(G70:G1135,$C70:$C1135,$C70)/3</f>
        <v>513.1</v>
      </c>
      <c r="H69" s="28">
        <f>SUMIFS(H70:H1125,$C70:$C1125,$C70)/3</f>
        <v>0</v>
      </c>
      <c r="I69" s="28">
        <f>SUMIFS(I70:I1135,$C70:$C1135,$C70)/3</f>
        <v>513.1</v>
      </c>
      <c r="J69" s="28">
        <f>SUMIFS(J70:J1125,$C70:$C1125,$C70)/3</f>
        <v>0</v>
      </c>
    </row>
    <row r="70" spans="1:10" s="13" customFormat="1" ht="15.6">
      <c r="A70" s="15">
        <v>1</v>
      </c>
      <c r="B70" s="29" t="s">
        <v>51</v>
      </c>
      <c r="C70" s="30" t="s">
        <v>90</v>
      </c>
      <c r="D70" s="30" t="s">
        <v>88</v>
      </c>
      <c r="E70" s="30" t="s">
        <v>6</v>
      </c>
      <c r="F70" s="30" t="s">
        <v>73</v>
      </c>
      <c r="G70" s="31">
        <f>SUMIFS(G71:G1125,$C71:$C1125,$C71,$D71:$D1125,$D71)/2</f>
        <v>513.1</v>
      </c>
      <c r="H70" s="31">
        <f>SUMIFS(H71:H1125,$C71:$C1125,$C71,$D71:$D1125,$D71)/2</f>
        <v>0</v>
      </c>
      <c r="I70" s="31">
        <f>SUMIFS(I71:I1125,$C71:$C1125,$C71,$D71:$D1125,$D71)/2</f>
        <v>513.1</v>
      </c>
      <c r="J70" s="31">
        <f>SUMIFS(J71:J1125,$C71:$C1125,$C71,$D71:$D1125,$D71)/2</f>
        <v>0</v>
      </c>
    </row>
    <row r="71" spans="1:10" s="13" customFormat="1" ht="48.75" customHeight="1">
      <c r="A71" s="16">
        <v>2</v>
      </c>
      <c r="B71" s="32" t="s">
        <v>182</v>
      </c>
      <c r="C71" s="33" t="s">
        <v>90</v>
      </c>
      <c r="D71" s="33" t="s">
        <v>88</v>
      </c>
      <c r="E71" s="33" t="s">
        <v>118</v>
      </c>
      <c r="F71" s="33" t="s">
        <v>73</v>
      </c>
      <c r="G71" s="34">
        <f>SUMIFS(G72:G1122,$C72:$C1122,$C72,$D72:$D1122,$D72,$E72:$E1122,$E72)</f>
        <v>513.1</v>
      </c>
      <c r="H71" s="34">
        <f>SUMIFS(H72:H1122,$C72:$C1122,$C72,$D72:$D1122,$D72,$E72:$E1122,$E72)</f>
        <v>0</v>
      </c>
      <c r="I71" s="34">
        <f>SUMIFS(I72:I1122,$C72:$C1122,$C72,$D72:$D1122,$D72,$E72:$E1122,$E72)</f>
        <v>513.1</v>
      </c>
      <c r="J71" s="34">
        <f>SUMIFS(J72:J1122,$C72:$C1122,$C72,$D72:$D1122,$D72,$E72:$E1122,$E72)</f>
        <v>0</v>
      </c>
    </row>
    <row r="72" spans="1:10" s="13" customFormat="1" ht="46.8">
      <c r="A72" s="17">
        <v>3</v>
      </c>
      <c r="B72" s="22" t="s">
        <v>11</v>
      </c>
      <c r="C72" s="23" t="s">
        <v>90</v>
      </c>
      <c r="D72" s="23" t="s">
        <v>88</v>
      </c>
      <c r="E72" s="23" t="s">
        <v>118</v>
      </c>
      <c r="F72" s="23" t="s">
        <v>75</v>
      </c>
      <c r="G72" s="24">
        <v>513.1</v>
      </c>
      <c r="H72" s="24"/>
      <c r="I72" s="24">
        <v>513.1</v>
      </c>
      <c r="J72" s="24"/>
    </row>
    <row r="73" spans="1:10" s="13" customFormat="1" ht="15.6">
      <c r="A73" s="17">
        <v>3</v>
      </c>
      <c r="B73" s="22" t="s">
        <v>46</v>
      </c>
      <c r="C73" s="23" t="s">
        <v>90</v>
      </c>
      <c r="D73" s="23" t="s">
        <v>88</v>
      </c>
      <c r="E73" s="23" t="s">
        <v>118</v>
      </c>
      <c r="F73" s="23" t="s">
        <v>93</v>
      </c>
      <c r="G73" s="24"/>
      <c r="H73" s="24"/>
      <c r="I73" s="24"/>
      <c r="J73" s="24"/>
    </row>
    <row r="74" spans="1:10" s="13" customFormat="1" ht="31.2">
      <c r="A74" s="14">
        <v>0</v>
      </c>
      <c r="B74" s="26" t="s">
        <v>108</v>
      </c>
      <c r="C74" s="27" t="s">
        <v>80</v>
      </c>
      <c r="D74" s="27" t="s">
        <v>116</v>
      </c>
      <c r="E74" s="27"/>
      <c r="F74" s="27"/>
      <c r="G74" s="28">
        <f>SUMIFS(G75:G1140,$C75:$C1140,$C75)/3</f>
        <v>3284.8000000000006</v>
      </c>
      <c r="H74" s="28">
        <f>SUMIFS(H75:H1130,$C75:$C1130,$C75)/3</f>
        <v>0</v>
      </c>
      <c r="I74" s="28">
        <f>SUMIFS(I75:I1140,$C75:$C1140,$C75)/3</f>
        <v>3284.8000000000006</v>
      </c>
      <c r="J74" s="28">
        <f>SUMIFS(J75:J1130,$C75:$C1130,$C75)/3</f>
        <v>0</v>
      </c>
    </row>
    <row r="75" spans="1:10" s="13" customFormat="1" ht="46.8">
      <c r="A75" s="15">
        <v>1</v>
      </c>
      <c r="B75" s="29" t="s">
        <v>52</v>
      </c>
      <c r="C75" s="30" t="s">
        <v>80</v>
      </c>
      <c r="D75" s="30" t="s">
        <v>91</v>
      </c>
      <c r="E75" s="30" t="s">
        <v>6</v>
      </c>
      <c r="F75" s="30" t="s">
        <v>73</v>
      </c>
      <c r="G75" s="31">
        <f>SUMIFS(G76:G1130,$C76:$C1130,$C76,$D76:$D1130,$D76)/2</f>
        <v>2090.1</v>
      </c>
      <c r="H75" s="31">
        <f>SUMIFS(H76:H1130,$C76:$C1130,$C76,$D76:$D1130,$D76)/2</f>
        <v>0</v>
      </c>
      <c r="I75" s="31">
        <f>SUMIFS(I76:I1130,$C76:$C1130,$C76,$D76:$D1130,$D76)/2</f>
        <v>2090.1</v>
      </c>
      <c r="J75" s="31">
        <f>SUMIFS(J76:J1130,$C76:$C1130,$C76,$D76:$D1130,$D76)/2</f>
        <v>0</v>
      </c>
    </row>
    <row r="76" spans="1:10" s="13" customFormat="1" ht="46.8">
      <c r="A76" s="16">
        <v>2</v>
      </c>
      <c r="B76" s="41" t="s">
        <v>212</v>
      </c>
      <c r="C76" s="33" t="s">
        <v>80</v>
      </c>
      <c r="D76" s="33" t="s">
        <v>91</v>
      </c>
      <c r="E76" s="33" t="s">
        <v>211</v>
      </c>
      <c r="F76" s="33"/>
      <c r="G76" s="34">
        <f>SUMIFS(G77:G1127,$C77:$C1127,$C77,$D77:$D1127,$D77,$E77:$E1127,$E77)</f>
        <v>1894.1</v>
      </c>
      <c r="H76" s="34">
        <f>SUMIFS(H77:H1127,$C77:$C1127,$C77,$D77:$D1127,$D77,$E77:$E1127,$E77)</f>
        <v>0</v>
      </c>
      <c r="I76" s="34">
        <f>SUMIFS(I77:I1127,$C77:$C1127,$C77,$D77:$D1127,$D77,$E77:$E1127,$E77)</f>
        <v>1894.1</v>
      </c>
      <c r="J76" s="34">
        <f>SUMIFS(J77:J1127,$C77:$C1127,$C77,$D77:$D1127,$D77,$E77:$E1127,$E77)</f>
        <v>0</v>
      </c>
    </row>
    <row r="77" spans="1:10" s="13" customFormat="1" ht="15.6">
      <c r="A77" s="17">
        <v>3</v>
      </c>
      <c r="B77" s="22" t="s">
        <v>46</v>
      </c>
      <c r="C77" s="23" t="s">
        <v>80</v>
      </c>
      <c r="D77" s="23" t="s">
        <v>91</v>
      </c>
      <c r="E77" s="23" t="s">
        <v>211</v>
      </c>
      <c r="F77" s="23" t="s">
        <v>93</v>
      </c>
      <c r="G77" s="24">
        <v>1894.1</v>
      </c>
      <c r="H77" s="24"/>
      <c r="I77" s="24">
        <v>1894.1</v>
      </c>
      <c r="J77" s="24"/>
    </row>
    <row r="78" spans="1:10" s="13" customFormat="1" ht="87" customHeight="1">
      <c r="A78" s="16">
        <v>2</v>
      </c>
      <c r="B78" s="32" t="s">
        <v>183</v>
      </c>
      <c r="C78" s="33" t="s">
        <v>80</v>
      </c>
      <c r="D78" s="33" t="s">
        <v>91</v>
      </c>
      <c r="E78" s="33" t="s">
        <v>119</v>
      </c>
      <c r="F78" s="33" t="s">
        <v>73</v>
      </c>
      <c r="G78" s="34">
        <f>SUMIFS(G79:G1129,$C79:$C1129,$C79,$D79:$D1129,$D79,$E79:$E1129,$E79)</f>
        <v>196</v>
      </c>
      <c r="H78" s="34">
        <f>SUMIFS(H79:H1129,$C79:$C1129,$C79,$D79:$D1129,$D79,$E79:$E1129,$E79)</f>
        <v>0</v>
      </c>
      <c r="I78" s="34">
        <f>SUMIFS(I79:I1129,$C79:$C1129,$C79,$D79:$D1129,$D79,$E79:$E1129,$E79)</f>
        <v>196</v>
      </c>
      <c r="J78" s="34">
        <f>SUMIFS(J79:J1129,$C79:$C1129,$C79,$D79:$D1129,$D79,$E79:$E1129,$E79)</f>
        <v>0</v>
      </c>
    </row>
    <row r="79" spans="1:10" s="13" customFormat="1" ht="46.8">
      <c r="A79" s="17">
        <v>3</v>
      </c>
      <c r="B79" s="22" t="s">
        <v>11</v>
      </c>
      <c r="C79" s="23" t="s">
        <v>80</v>
      </c>
      <c r="D79" s="23" t="s">
        <v>91</v>
      </c>
      <c r="E79" s="23" t="s">
        <v>119</v>
      </c>
      <c r="F79" s="23" t="s">
        <v>75</v>
      </c>
      <c r="G79" s="24">
        <v>196</v>
      </c>
      <c r="H79" s="24"/>
      <c r="I79" s="24">
        <v>196</v>
      </c>
      <c r="J79" s="24"/>
    </row>
    <row r="80" spans="1:10" s="13" customFormat="1" ht="46.8">
      <c r="A80" s="15">
        <v>1</v>
      </c>
      <c r="B80" s="29" t="s">
        <v>36</v>
      </c>
      <c r="C80" s="30" t="s">
        <v>80</v>
      </c>
      <c r="D80" s="30" t="s">
        <v>78</v>
      </c>
      <c r="E80" s="30"/>
      <c r="F80" s="30"/>
      <c r="G80" s="31">
        <f>SUMIFS(G81:G1135,$C81:$C1135,$C81,$D81:$D1135,$D81)/2</f>
        <v>1194.7</v>
      </c>
      <c r="H80" s="31">
        <f>SUMIFS(H81:H1135,$C81:$C1135,$C81,$D81:$D1135,$D81)/2</f>
        <v>0</v>
      </c>
      <c r="I80" s="31">
        <f>SUMIFS(I81:I1135,$C81:$C1135,$C81,$D81:$D1135,$D81)/2</f>
        <v>1194.7</v>
      </c>
      <c r="J80" s="31">
        <f>SUMIFS(J81:J1135,$C81:$C1135,$C81,$D81:$D1135,$D81)/2</f>
        <v>0</v>
      </c>
    </row>
    <row r="81" spans="1:10" s="13" customFormat="1" ht="67.2" customHeight="1">
      <c r="A81" s="16">
        <v>2</v>
      </c>
      <c r="B81" s="41" t="s">
        <v>197</v>
      </c>
      <c r="C81" s="33" t="s">
        <v>80</v>
      </c>
      <c r="D81" s="33" t="s">
        <v>78</v>
      </c>
      <c r="E81" s="33" t="s">
        <v>53</v>
      </c>
      <c r="F81" s="33"/>
      <c r="G81" s="34">
        <f>SUMIFS(G82:G1132,$C82:$C1132,$C82,$D82:$D1132,$D82,$E82:$E1132,$E82)</f>
        <v>576.5</v>
      </c>
      <c r="H81" s="34">
        <f>SUMIFS(H82:H1132,$C82:$C1132,$C82,$D82:$D1132,$D82,$E82:$E1132,$E82)</f>
        <v>0</v>
      </c>
      <c r="I81" s="34">
        <f>SUMIFS(I82:I1132,$C82:$C1132,$C82,$D82:$D1132,$D82,$E82:$E1132,$E82)</f>
        <v>576.5</v>
      </c>
      <c r="J81" s="34">
        <f>SUMIFS(J82:J1132,$C82:$C1132,$C82,$D82:$D1132,$D82,$E82:$E1132,$E82)</f>
        <v>0</v>
      </c>
    </row>
    <row r="82" spans="1:10" s="13" customFormat="1" ht="15.6">
      <c r="A82" s="17">
        <v>3</v>
      </c>
      <c r="B82" s="22" t="s">
        <v>46</v>
      </c>
      <c r="C82" s="23" t="s">
        <v>80</v>
      </c>
      <c r="D82" s="23" t="s">
        <v>78</v>
      </c>
      <c r="E82" s="23" t="s">
        <v>53</v>
      </c>
      <c r="F82" s="23" t="s">
        <v>93</v>
      </c>
      <c r="G82" s="24">
        <v>576.5</v>
      </c>
      <c r="H82" s="24"/>
      <c r="I82" s="24">
        <v>576.5</v>
      </c>
      <c r="J82" s="24"/>
    </row>
    <row r="83" spans="1:10" s="13" customFormat="1" ht="62.4">
      <c r="A83" s="16">
        <v>2</v>
      </c>
      <c r="B83" s="32" t="s">
        <v>198</v>
      </c>
      <c r="C83" s="33" t="s">
        <v>80</v>
      </c>
      <c r="D83" s="33" t="s">
        <v>78</v>
      </c>
      <c r="E83" s="33" t="s">
        <v>37</v>
      </c>
      <c r="F83" s="33"/>
      <c r="G83" s="34">
        <f>SUMIFS(G84:G1134,$C84:$C1134,$C84,$D84:$D1134,$D84,$E84:$E1134,$E84)</f>
        <v>0</v>
      </c>
      <c r="H83" s="34">
        <f>SUMIFS(H84:H1134,$C84:$C1134,$C84,$D84:$D1134,$D84,$E84:$E1134,$E84)</f>
        <v>0</v>
      </c>
      <c r="I83" s="34">
        <f>SUMIFS(I84:I1134,$C84:$C1134,$C84,$D84:$D1134,$D84,$E84:$E1134,$E84)</f>
        <v>0</v>
      </c>
      <c r="J83" s="34">
        <f>SUMIFS(J84:J1134,$C84:$C1134,$C84,$D84:$D1134,$D84,$E84:$E1134,$E84)</f>
        <v>0</v>
      </c>
    </row>
    <row r="84" spans="1:10" s="13" customFormat="1" ht="46.8">
      <c r="A84" s="17">
        <v>3</v>
      </c>
      <c r="B84" s="22" t="s">
        <v>11</v>
      </c>
      <c r="C84" s="23" t="s">
        <v>80</v>
      </c>
      <c r="D84" s="23" t="s">
        <v>78</v>
      </c>
      <c r="E84" s="23" t="s">
        <v>37</v>
      </c>
      <c r="F84" s="23" t="s">
        <v>75</v>
      </c>
      <c r="G84" s="24"/>
      <c r="H84" s="24"/>
      <c r="I84" s="24"/>
      <c r="J84" s="24"/>
    </row>
    <row r="85" spans="1:10" s="13" customFormat="1" ht="69.599999999999994" customHeight="1">
      <c r="A85" s="16">
        <v>2</v>
      </c>
      <c r="B85" s="41" t="s">
        <v>170</v>
      </c>
      <c r="C85" s="33" t="s">
        <v>80</v>
      </c>
      <c r="D85" s="33" t="s">
        <v>78</v>
      </c>
      <c r="E85" s="33" t="s">
        <v>169</v>
      </c>
      <c r="F85" s="33"/>
      <c r="G85" s="34">
        <f>SUMIFS(G86:G1136,$C86:$C1136,$C86,$D86:$D1136,$D86,$E86:$E1136,$E86)</f>
        <v>618.20000000000005</v>
      </c>
      <c r="H85" s="34">
        <f>SUMIFS(H86:H1136,$C86:$C1136,$C86,$D86:$D1136,$D86,$E86:$E1136,$E86)</f>
        <v>0</v>
      </c>
      <c r="I85" s="34">
        <f>SUMIFS(I86:I1136,$C86:$C1136,$C86,$D86:$D1136,$D86,$E86:$E1136,$E86)</f>
        <v>618.20000000000005</v>
      </c>
      <c r="J85" s="34">
        <f>SUMIFS(J86:J1136,$C86:$C1136,$C86,$D86:$D1136,$D86,$E86:$E1136,$E86)</f>
        <v>0</v>
      </c>
    </row>
    <row r="86" spans="1:10" s="13" customFormat="1" ht="67.2" customHeight="1">
      <c r="A86" s="17">
        <v>3</v>
      </c>
      <c r="B86" s="22" t="s">
        <v>158</v>
      </c>
      <c r="C86" s="23" t="s">
        <v>80</v>
      </c>
      <c r="D86" s="23" t="s">
        <v>78</v>
      </c>
      <c r="E86" s="23" t="s">
        <v>169</v>
      </c>
      <c r="F86" s="23" t="s">
        <v>96</v>
      </c>
      <c r="G86" s="24">
        <v>618.20000000000005</v>
      </c>
      <c r="H86" s="24"/>
      <c r="I86" s="24">
        <v>618.20000000000005</v>
      </c>
      <c r="J86" s="24"/>
    </row>
    <row r="87" spans="1:10" s="13" customFormat="1" ht="15.6">
      <c r="A87" s="14">
        <v>0</v>
      </c>
      <c r="B87" s="26" t="s">
        <v>109</v>
      </c>
      <c r="C87" s="27" t="s">
        <v>88</v>
      </c>
      <c r="D87" s="27" t="s">
        <v>116</v>
      </c>
      <c r="E87" s="27"/>
      <c r="F87" s="27"/>
      <c r="G87" s="28">
        <f>SUMIFS(G88:G1153,$C88:$C1153,$C88)/3</f>
        <v>88187</v>
      </c>
      <c r="H87" s="28">
        <f>SUMIFS(H88:H1143,$C88:$C1143,$C88)/3</f>
        <v>76640.400000000023</v>
      </c>
      <c r="I87" s="28">
        <f>SUMIFS(I88:I1153,$C88:$C1153,$C88)/3</f>
        <v>88187</v>
      </c>
      <c r="J87" s="28">
        <f>SUMIFS(J88:J1143,$C88:$C1143,$C88)/3</f>
        <v>76640.400000000023</v>
      </c>
    </row>
    <row r="88" spans="1:10" s="13" customFormat="1" ht="15.6">
      <c r="A88" s="15">
        <v>1</v>
      </c>
      <c r="B88" s="29" t="s">
        <v>54</v>
      </c>
      <c r="C88" s="30" t="s">
        <v>88</v>
      </c>
      <c r="D88" s="30" t="s">
        <v>94</v>
      </c>
      <c r="E88" s="30"/>
      <c r="F88" s="30"/>
      <c r="G88" s="31">
        <f>SUMIFS(G89:G1143,$C89:$C1143,$C89,$D89:$D1143,$D89)/2</f>
        <v>39984.399999999994</v>
      </c>
      <c r="H88" s="31">
        <f>SUMIFS(H89:H1143,$C89:$C1143,$C89,$D89:$D1143,$D89)/2</f>
        <v>36022.200000000012</v>
      </c>
      <c r="I88" s="31">
        <f>SUMIFS(I89:I1143,$C89:$C1143,$C89,$D89:$D1143,$D89)/2</f>
        <v>39984.399999999994</v>
      </c>
      <c r="J88" s="31">
        <f>SUMIFS(J89:J1143,$C89:$C1143,$C89,$D89:$D1143,$D89)/2</f>
        <v>36022.200000000012</v>
      </c>
    </row>
    <row r="89" spans="1:10" s="13" customFormat="1" ht="62.4">
      <c r="A89" s="16">
        <v>2</v>
      </c>
      <c r="B89" s="39" t="s">
        <v>179</v>
      </c>
      <c r="C89" s="33" t="s">
        <v>88</v>
      </c>
      <c r="D89" s="33" t="s">
        <v>94</v>
      </c>
      <c r="E89" s="33" t="s">
        <v>14</v>
      </c>
      <c r="F89" s="33"/>
      <c r="G89" s="34">
        <f>SUMIFS(G90:G1140,$C90:$C1140,$C90,$D90:$D1140,$D90,$E90:$E1140,$E90)</f>
        <v>0</v>
      </c>
      <c r="H89" s="34">
        <f>SUMIFS(H90:H1140,$C90:$C1140,$C90,$D90:$D1140,$D90,$E90:$E1140,$E90)</f>
        <v>0</v>
      </c>
      <c r="I89" s="34">
        <f>SUMIFS(I90:I1140,$C90:$C1140,$C90,$D90:$D1140,$D90,$E90:$E1140,$E90)</f>
        <v>0</v>
      </c>
      <c r="J89" s="34">
        <f>SUMIFS(J90:J1140,$C90:$C1140,$C90,$D90:$D1140,$D90,$E90:$E1140,$E90)</f>
        <v>0</v>
      </c>
    </row>
    <row r="90" spans="1:10" s="13" customFormat="1" ht="46.8">
      <c r="A90" s="17">
        <v>3</v>
      </c>
      <c r="B90" s="22" t="s">
        <v>11</v>
      </c>
      <c r="C90" s="23" t="s">
        <v>88</v>
      </c>
      <c r="D90" s="23" t="s">
        <v>94</v>
      </c>
      <c r="E90" s="23" t="s">
        <v>14</v>
      </c>
      <c r="F90" s="23" t="s">
        <v>75</v>
      </c>
      <c r="G90" s="24"/>
      <c r="H90" s="24"/>
      <c r="I90" s="24"/>
      <c r="J90" s="24"/>
    </row>
    <row r="91" spans="1:10" s="13" customFormat="1" ht="78">
      <c r="A91" s="16">
        <v>2</v>
      </c>
      <c r="B91" s="32" t="s">
        <v>167</v>
      </c>
      <c r="C91" s="33" t="s">
        <v>88</v>
      </c>
      <c r="D91" s="33" t="s">
        <v>94</v>
      </c>
      <c r="E91" s="33" t="s">
        <v>55</v>
      </c>
      <c r="F91" s="33"/>
      <c r="G91" s="34">
        <f>SUMIFS(G92:G1142,$C92:$C1142,$C92,$D92:$D1142,$D92,$E92:$E1142,$E92)</f>
        <v>39939.399999999994</v>
      </c>
      <c r="H91" s="34">
        <f>SUMIFS(H92:H1142,$C92:$C1142,$C92,$D92:$D1142,$D92,$E92:$E1142,$E92)</f>
        <v>35977.600000000006</v>
      </c>
      <c r="I91" s="34">
        <f>SUMIFS(I92:I1142,$C92:$C1142,$C92,$D92:$D1142,$D92,$E92:$E1142,$E92)</f>
        <v>39939.399999999994</v>
      </c>
      <c r="J91" s="34">
        <f>SUMIFS(J92:J1142,$C92:$C1142,$C92,$D92:$D1142,$D92,$E92:$E1142,$E92)</f>
        <v>35977.600000000006</v>
      </c>
    </row>
    <row r="92" spans="1:10" s="13" customFormat="1" ht="31.2">
      <c r="A92" s="17">
        <v>3</v>
      </c>
      <c r="B92" s="22" t="s">
        <v>23</v>
      </c>
      <c r="C92" s="23" t="s">
        <v>88</v>
      </c>
      <c r="D92" s="23" t="s">
        <v>94</v>
      </c>
      <c r="E92" s="23" t="s">
        <v>55</v>
      </c>
      <c r="F92" s="23" t="s">
        <v>84</v>
      </c>
      <c r="G92" s="24">
        <v>5757.1</v>
      </c>
      <c r="H92" s="24">
        <v>4644.1000000000004</v>
      </c>
      <c r="I92" s="24">
        <v>5817.1</v>
      </c>
      <c r="J92" s="24">
        <v>4704.1000000000004</v>
      </c>
    </row>
    <row r="93" spans="1:10" s="13" customFormat="1" ht="46.8">
      <c r="A93" s="17">
        <v>3</v>
      </c>
      <c r="B93" s="22" t="s">
        <v>11</v>
      </c>
      <c r="C93" s="23" t="s">
        <v>88</v>
      </c>
      <c r="D93" s="23" t="s">
        <v>94</v>
      </c>
      <c r="E93" s="23" t="s">
        <v>55</v>
      </c>
      <c r="F93" s="23" t="s">
        <v>75</v>
      </c>
      <c r="G93" s="24">
        <v>364.6</v>
      </c>
      <c r="H93" s="24">
        <v>364.6</v>
      </c>
      <c r="I93" s="24">
        <v>504.6</v>
      </c>
      <c r="J93" s="24">
        <v>304.60000000000002</v>
      </c>
    </row>
    <row r="94" spans="1:10" s="13" customFormat="1" ht="15.6">
      <c r="A94" s="17">
        <v>3</v>
      </c>
      <c r="B94" s="22" t="s">
        <v>46</v>
      </c>
      <c r="C94" s="23" t="s">
        <v>88</v>
      </c>
      <c r="D94" s="23" t="s">
        <v>94</v>
      </c>
      <c r="E94" s="23" t="s">
        <v>55</v>
      </c>
      <c r="F94" s="23" t="s">
        <v>93</v>
      </c>
      <c r="G94" s="24"/>
      <c r="H94" s="24"/>
      <c r="I94" s="24"/>
      <c r="J94" s="24"/>
    </row>
    <row r="95" spans="1:10" s="13" customFormat="1" ht="62.4">
      <c r="A95" s="17">
        <v>3</v>
      </c>
      <c r="B95" s="22" t="s">
        <v>147</v>
      </c>
      <c r="C95" s="23" t="s">
        <v>88</v>
      </c>
      <c r="D95" s="23" t="s">
        <v>94</v>
      </c>
      <c r="E95" s="23" t="s">
        <v>55</v>
      </c>
      <c r="F95" s="23" t="s">
        <v>95</v>
      </c>
      <c r="G95" s="24">
        <v>33817.699999999997</v>
      </c>
      <c r="H95" s="24">
        <v>30968.9</v>
      </c>
      <c r="I95" s="24">
        <v>33617.699999999997</v>
      </c>
      <c r="J95" s="24">
        <v>30968.9</v>
      </c>
    </row>
    <row r="96" spans="1:10" s="13" customFormat="1" ht="15.6">
      <c r="A96" s="17">
        <v>3</v>
      </c>
      <c r="B96" s="22" t="s">
        <v>12</v>
      </c>
      <c r="C96" s="23" t="s">
        <v>88</v>
      </c>
      <c r="D96" s="23" t="s">
        <v>94</v>
      </c>
      <c r="E96" s="23" t="s">
        <v>55</v>
      </c>
      <c r="F96" s="23" t="s">
        <v>76</v>
      </c>
      <c r="G96" s="24"/>
      <c r="H96" s="24"/>
      <c r="I96" s="24"/>
      <c r="J96" s="24"/>
    </row>
    <row r="97" spans="1:10" s="13" customFormat="1" ht="62.4">
      <c r="A97" s="16">
        <v>2</v>
      </c>
      <c r="B97" s="41" t="s">
        <v>201</v>
      </c>
      <c r="C97" s="33" t="s">
        <v>88</v>
      </c>
      <c r="D97" s="33" t="s">
        <v>94</v>
      </c>
      <c r="E97" s="33" t="s">
        <v>50</v>
      </c>
      <c r="F97" s="33"/>
      <c r="G97" s="34">
        <f>SUMIFS(G98:G1148,$C98:$C1148,$C98,$D98:$D1148,$D98,$E98:$E1148,$E98)</f>
        <v>45</v>
      </c>
      <c r="H97" s="34">
        <f>SUMIFS(H98:H1148,$C98:$C1148,$C98,$D98:$D1148,$D98,$E98:$E1148,$E98)</f>
        <v>44.6</v>
      </c>
      <c r="I97" s="34">
        <f>SUMIFS(I98:I1148,$C98:$C1148,$C98,$D98:$D1148,$D98,$E98:$E1148,$E98)</f>
        <v>45</v>
      </c>
      <c r="J97" s="34">
        <f>SUMIFS(J98:J1148,$C98:$C1148,$C98,$D98:$D1148,$D98,$E98:$E1148,$E98)</f>
        <v>44.6</v>
      </c>
    </row>
    <row r="98" spans="1:10" s="13" customFormat="1" ht="46.8">
      <c r="A98" s="17">
        <v>3</v>
      </c>
      <c r="B98" s="22" t="s">
        <v>11</v>
      </c>
      <c r="C98" s="23" t="s">
        <v>88</v>
      </c>
      <c r="D98" s="23" t="s">
        <v>94</v>
      </c>
      <c r="E98" s="23" t="s">
        <v>50</v>
      </c>
      <c r="F98" s="23" t="s">
        <v>75</v>
      </c>
      <c r="G98" s="24">
        <v>45</v>
      </c>
      <c r="H98" s="24">
        <v>44.6</v>
      </c>
      <c r="I98" s="24">
        <v>45</v>
      </c>
      <c r="J98" s="24">
        <v>44.6</v>
      </c>
    </row>
    <row r="99" spans="1:10" s="13" customFormat="1" ht="15.6">
      <c r="A99" s="15">
        <v>1</v>
      </c>
      <c r="B99" s="29" t="s">
        <v>56</v>
      </c>
      <c r="C99" s="30" t="s">
        <v>88</v>
      </c>
      <c r="D99" s="30" t="s">
        <v>85</v>
      </c>
      <c r="E99" s="30" t="s">
        <v>6</v>
      </c>
      <c r="F99" s="30" t="s">
        <v>73</v>
      </c>
      <c r="G99" s="31">
        <f>SUMIFS(G100:G1154,$C100:$C1154,$C100,$D100:$D1154,$D100)/2</f>
        <v>2166</v>
      </c>
      <c r="H99" s="31">
        <f>SUMIFS(H100:H1154,$C100:$C1154,$C100,$D100:$D1154,$D100)/2</f>
        <v>0</v>
      </c>
      <c r="I99" s="31">
        <f>SUMIFS(I100:I1154,$C100:$C1154,$C100,$D100:$D1154,$D100)/2</f>
        <v>2166</v>
      </c>
      <c r="J99" s="31">
        <f>SUMIFS(J100:J1154,$C100:$C1154,$C100,$D100:$D1154,$D100)/2</f>
        <v>0</v>
      </c>
    </row>
    <row r="100" spans="1:10" s="13" customFormat="1" ht="55.2" customHeight="1">
      <c r="A100" s="16">
        <v>2</v>
      </c>
      <c r="B100" s="41" t="s">
        <v>134</v>
      </c>
      <c r="C100" s="42" t="s">
        <v>88</v>
      </c>
      <c r="D100" s="42" t="s">
        <v>85</v>
      </c>
      <c r="E100" s="42" t="s">
        <v>135</v>
      </c>
      <c r="F100" s="33"/>
      <c r="G100" s="34">
        <f>SUMIFS(G101:G1151,$C101:$C1151,$C101,$D101:$D1151,$D101,$E101:$E1151,$E101)</f>
        <v>2166</v>
      </c>
      <c r="H100" s="34">
        <f>SUMIFS(H101:H1151,$C101:$C1151,$C101,$D101:$D1151,$D101,$E101:$E1151,$E101)</f>
        <v>0</v>
      </c>
      <c r="I100" s="34">
        <f>SUMIFS(I101:I1151,$C101:$C1151,$C101,$D101:$D1151,$D101,$E101:$E1151,$E101)</f>
        <v>2166</v>
      </c>
      <c r="J100" s="34">
        <f>SUMIFS(J101:J1151,$C101:$C1151,$C101,$D101:$D1151,$D101,$E101:$E1151,$E101)</f>
        <v>0</v>
      </c>
    </row>
    <row r="101" spans="1:10" s="13" customFormat="1" ht="62.4">
      <c r="A101" s="17">
        <v>3</v>
      </c>
      <c r="B101" s="22" t="s">
        <v>147</v>
      </c>
      <c r="C101" s="23" t="s">
        <v>88</v>
      </c>
      <c r="D101" s="23" t="s">
        <v>85</v>
      </c>
      <c r="E101" s="23" t="s">
        <v>135</v>
      </c>
      <c r="F101" s="23" t="s">
        <v>95</v>
      </c>
      <c r="G101" s="24">
        <v>2166</v>
      </c>
      <c r="H101" s="24"/>
      <c r="I101" s="24">
        <v>2166</v>
      </c>
      <c r="J101" s="24"/>
    </row>
    <row r="102" spans="1:10" s="13" customFormat="1" ht="15.6">
      <c r="A102" s="15">
        <v>1</v>
      </c>
      <c r="B102" s="40" t="s">
        <v>142</v>
      </c>
      <c r="C102" s="30" t="s">
        <v>88</v>
      </c>
      <c r="D102" s="30" t="s">
        <v>91</v>
      </c>
      <c r="E102" s="30"/>
      <c r="F102" s="30"/>
      <c r="G102" s="31">
        <f>SUMIFS(G103:G1157,$C103:$C1157,$C103,$D103:$D1157,$D103)/2</f>
        <v>41475.5</v>
      </c>
      <c r="H102" s="31">
        <f>SUMIFS(H103:H1157,$C103:$C1157,$C103,$D103:$D1157,$D103)/2</f>
        <v>40500</v>
      </c>
      <c r="I102" s="31">
        <f>SUMIFS(I103:I1157,$C103:$C1157,$C103,$D103:$D1157,$D103)/2</f>
        <v>41475.5</v>
      </c>
      <c r="J102" s="31">
        <f>SUMIFS(J103:J1157,$C103:$C1157,$C103,$D103:$D1157,$D103)/2</f>
        <v>40500</v>
      </c>
    </row>
    <row r="103" spans="1:10" s="13" customFormat="1" ht="62.4">
      <c r="A103" s="16">
        <v>2</v>
      </c>
      <c r="B103" s="32" t="s">
        <v>215</v>
      </c>
      <c r="C103" s="33" t="s">
        <v>88</v>
      </c>
      <c r="D103" s="33" t="s">
        <v>91</v>
      </c>
      <c r="E103" s="33" t="s">
        <v>57</v>
      </c>
      <c r="F103" s="33"/>
      <c r="G103" s="34">
        <f>SUMIFS(G104:G1154,$C104:$C1154,$C104,$D104:$D1154,$D104,$E104:$E1154,$E104)</f>
        <v>41451.5</v>
      </c>
      <c r="H103" s="34">
        <f>SUMIFS(H104:H1154,$C104:$C1154,$C104,$D104:$D1154,$D104,$E104:$E1154,$E104)</f>
        <v>40500</v>
      </c>
      <c r="I103" s="34">
        <f>SUMIFS(I104:I1154,$C104:$C1154,$C104,$D104:$D1154,$D104,$E104:$E1154,$E104)</f>
        <v>41451.5</v>
      </c>
      <c r="J103" s="34">
        <f>SUMIFS(J104:J1154,$C104:$C1154,$C104,$D104:$D1154,$D104,$E104:$E1154,$E104)</f>
        <v>40500</v>
      </c>
    </row>
    <row r="104" spans="1:10" s="13" customFormat="1" ht="15.6">
      <c r="A104" s="17">
        <v>3</v>
      </c>
      <c r="B104" s="22" t="s">
        <v>46</v>
      </c>
      <c r="C104" s="23" t="s">
        <v>88</v>
      </c>
      <c r="D104" s="23" t="s">
        <v>91</v>
      </c>
      <c r="E104" s="23" t="s">
        <v>57</v>
      </c>
      <c r="F104" s="23" t="s">
        <v>93</v>
      </c>
      <c r="G104" s="24">
        <v>41451.5</v>
      </c>
      <c r="H104" s="24">
        <v>40500</v>
      </c>
      <c r="I104" s="24">
        <v>41451.5</v>
      </c>
      <c r="J104" s="24">
        <v>40500</v>
      </c>
    </row>
    <row r="105" spans="1:10" s="13" customFormat="1" ht="140.4">
      <c r="A105" s="17">
        <v>3</v>
      </c>
      <c r="B105" s="22" t="s">
        <v>121</v>
      </c>
      <c r="C105" s="23" t="s">
        <v>88</v>
      </c>
      <c r="D105" s="23" t="s">
        <v>91</v>
      </c>
      <c r="E105" s="23" t="s">
        <v>57</v>
      </c>
      <c r="F105" s="23" t="s">
        <v>122</v>
      </c>
      <c r="G105" s="24"/>
      <c r="H105" s="24"/>
      <c r="I105" s="24"/>
      <c r="J105" s="24"/>
    </row>
    <row r="106" spans="1:10" s="13" customFormat="1" ht="46.8">
      <c r="A106" s="16">
        <v>2</v>
      </c>
      <c r="B106" s="41" t="s">
        <v>151</v>
      </c>
      <c r="C106" s="33" t="s">
        <v>88</v>
      </c>
      <c r="D106" s="33" t="s">
        <v>91</v>
      </c>
      <c r="E106" s="33" t="s">
        <v>60</v>
      </c>
      <c r="F106" s="33"/>
      <c r="G106" s="34">
        <f>SUMIFS(G107:G1157,$C107:$C1157,$C107,$D107:$D1157,$D107,$E107:$E1157,$E107)</f>
        <v>24</v>
      </c>
      <c r="H106" s="34">
        <f>SUMIFS(H107:H1157,$C107:$C1157,$C107,$D107:$D1157,$D107,$E107:$E1157,$E107)</f>
        <v>0</v>
      </c>
      <c r="I106" s="34">
        <f>SUMIFS(I107:I1157,$C107:$C1157,$C107,$D107:$D1157,$D107,$E107:$E1157,$E107)</f>
        <v>24</v>
      </c>
      <c r="J106" s="34">
        <f>SUMIFS(J107:J1157,$C107:$C1157,$C107,$D107:$D1157,$D107,$E107:$E1157,$E107)</f>
        <v>0</v>
      </c>
    </row>
    <row r="107" spans="1:10" s="13" customFormat="1" ht="129.6" customHeight="1">
      <c r="A107" s="17">
        <v>3</v>
      </c>
      <c r="B107" s="22" t="s">
        <v>121</v>
      </c>
      <c r="C107" s="23" t="s">
        <v>88</v>
      </c>
      <c r="D107" s="23" t="s">
        <v>91</v>
      </c>
      <c r="E107" s="23" t="s">
        <v>60</v>
      </c>
      <c r="F107" s="23" t="s">
        <v>122</v>
      </c>
      <c r="G107" s="24"/>
      <c r="H107" s="24"/>
      <c r="I107" s="24"/>
      <c r="J107" s="24"/>
    </row>
    <row r="108" spans="1:10" s="13" customFormat="1" ht="15.6">
      <c r="A108" s="17">
        <v>3</v>
      </c>
      <c r="B108" s="22" t="s">
        <v>46</v>
      </c>
      <c r="C108" s="23" t="s">
        <v>88</v>
      </c>
      <c r="D108" s="23" t="s">
        <v>91</v>
      </c>
      <c r="E108" s="23" t="s">
        <v>60</v>
      </c>
      <c r="F108" s="23" t="s">
        <v>93</v>
      </c>
      <c r="G108" s="24">
        <v>24</v>
      </c>
      <c r="H108" s="24"/>
      <c r="I108" s="24">
        <v>24</v>
      </c>
      <c r="J108" s="24"/>
    </row>
    <row r="109" spans="1:10" s="13" customFormat="1" ht="46.8">
      <c r="A109" s="16">
        <v>2</v>
      </c>
      <c r="B109" s="41" t="s">
        <v>168</v>
      </c>
      <c r="C109" s="33" t="s">
        <v>88</v>
      </c>
      <c r="D109" s="33" t="s">
        <v>91</v>
      </c>
      <c r="E109" s="33" t="s">
        <v>165</v>
      </c>
      <c r="F109" s="33"/>
      <c r="G109" s="34">
        <f>SUMIFS(G110:G1160,$C110:$C1160,$C110,$D110:$D1160,$D110,$E110:$E1160,$E110)</f>
        <v>0</v>
      </c>
      <c r="H109" s="34">
        <f>SUMIFS(H110:H1160,$C110:$C1160,$C110,$D110:$D1160,$D110,$E110:$E1160,$E110)</f>
        <v>0</v>
      </c>
      <c r="I109" s="34">
        <f>SUMIFS(I110:I1160,$C110:$C1160,$C110,$D110:$D1160,$D110,$E110:$E1160,$E110)</f>
        <v>0</v>
      </c>
      <c r="J109" s="34">
        <f>SUMIFS(J110:J1160,$C110:$C1160,$C110,$D110:$D1160,$D110,$E110:$E1160,$E110)</f>
        <v>0</v>
      </c>
    </row>
    <row r="110" spans="1:10" s="13" customFormat="1" ht="131.4" customHeight="1">
      <c r="A110" s="17">
        <v>3</v>
      </c>
      <c r="B110" s="22" t="s">
        <v>121</v>
      </c>
      <c r="C110" s="23" t="s">
        <v>88</v>
      </c>
      <c r="D110" s="23" t="s">
        <v>91</v>
      </c>
      <c r="E110" s="23" t="s">
        <v>165</v>
      </c>
      <c r="F110" s="23" t="s">
        <v>122</v>
      </c>
      <c r="G110" s="24"/>
      <c r="H110" s="24"/>
      <c r="I110" s="24"/>
      <c r="J110" s="24"/>
    </row>
    <row r="111" spans="1:10" s="13" customFormat="1" ht="15.6">
      <c r="A111" s="15">
        <v>1</v>
      </c>
      <c r="B111" s="29" t="s">
        <v>138</v>
      </c>
      <c r="C111" s="30" t="s">
        <v>88</v>
      </c>
      <c r="D111" s="30" t="s">
        <v>86</v>
      </c>
      <c r="E111" s="30" t="s">
        <v>6</v>
      </c>
      <c r="F111" s="30" t="s">
        <v>73</v>
      </c>
      <c r="G111" s="31">
        <f>SUMIFS(G112:G1166,$C112:$C1166,$C112,$D112:$D1166,$D112)/2</f>
        <v>0</v>
      </c>
      <c r="H111" s="31">
        <f>SUMIFS(H112:H1166,$C112:$C1166,$C112,$D112:$D1166,$D112)/2</f>
        <v>0</v>
      </c>
      <c r="I111" s="31">
        <f>SUMIFS(I112:I1166,$C112:$C1166,$C112,$D112:$D1166,$D112)/2</f>
        <v>0</v>
      </c>
      <c r="J111" s="31">
        <f>SUMIFS(J112:J1166,$C112:$C1166,$C112,$D112:$D1166,$D112)/2</f>
        <v>0</v>
      </c>
    </row>
    <row r="112" spans="1:10" s="13" customFormat="1" ht="62.4">
      <c r="A112" s="16">
        <v>2</v>
      </c>
      <c r="B112" s="41" t="s">
        <v>201</v>
      </c>
      <c r="C112" s="33" t="s">
        <v>88</v>
      </c>
      <c r="D112" s="33" t="s">
        <v>86</v>
      </c>
      <c r="E112" s="33" t="s">
        <v>50</v>
      </c>
      <c r="F112" s="33"/>
      <c r="G112" s="34">
        <f>SUMIFS(G113:G1163,$C113:$C1163,$C113,$D113:$D1163,$D113,$E113:$E1163,$E113)</f>
        <v>0</v>
      </c>
      <c r="H112" s="34">
        <f>SUMIFS(H113:H1163,$C113:$C1163,$C113,$D113:$D1163,$D113,$E113:$E1163,$E113)</f>
        <v>0</v>
      </c>
      <c r="I112" s="34">
        <f>SUMIFS(I113:I1163,$C113:$C1163,$C113,$D113:$D1163,$D113,$E113:$E1163,$E113)</f>
        <v>0</v>
      </c>
      <c r="J112" s="34">
        <f>SUMIFS(J113:J1163,$C113:$C1163,$C113,$D113:$D1163,$D113,$E113:$E1163,$E113)</f>
        <v>0</v>
      </c>
    </row>
    <row r="113" spans="1:10" s="13" customFormat="1" ht="15.6">
      <c r="A113" s="17">
        <v>3</v>
      </c>
      <c r="B113" s="22" t="s">
        <v>46</v>
      </c>
      <c r="C113" s="23" t="s">
        <v>88</v>
      </c>
      <c r="D113" s="23" t="s">
        <v>86</v>
      </c>
      <c r="E113" s="23" t="s">
        <v>50</v>
      </c>
      <c r="F113" s="23" t="s">
        <v>93</v>
      </c>
      <c r="G113" s="24"/>
      <c r="H113" s="24"/>
      <c r="I113" s="24"/>
      <c r="J113" s="24"/>
    </row>
    <row r="114" spans="1:10" s="13" customFormat="1" ht="31.2">
      <c r="A114" s="15">
        <v>1</v>
      </c>
      <c r="B114" s="29" t="s">
        <v>38</v>
      </c>
      <c r="C114" s="30" t="s">
        <v>88</v>
      </c>
      <c r="D114" s="30" t="s">
        <v>89</v>
      </c>
      <c r="E114" s="30"/>
      <c r="F114" s="30"/>
      <c r="G114" s="31">
        <f>SUMIFS(G115:G1169,$C115:$C1169,$C115,$D115:$D1169,$D115)/2</f>
        <v>4561.1000000000004</v>
      </c>
      <c r="H114" s="31">
        <f>SUMIFS(H115:H1169,$C115:$C1169,$C115,$D115:$D1169,$D115)/2</f>
        <v>118.2</v>
      </c>
      <c r="I114" s="31">
        <f>SUMIFS(I115:I1169,$C115:$C1169,$C115,$D115:$D1169,$D115)/2</f>
        <v>4561.1000000000004</v>
      </c>
      <c r="J114" s="31">
        <f>SUMIFS(J115:J1169,$C115:$C1169,$C115,$D115:$D1169,$D115)/2</f>
        <v>118.2</v>
      </c>
    </row>
    <row r="115" spans="1:10" s="13" customFormat="1" ht="51" customHeight="1">
      <c r="A115" s="16">
        <v>2</v>
      </c>
      <c r="B115" s="41" t="s">
        <v>188</v>
      </c>
      <c r="C115" s="33" t="s">
        <v>88</v>
      </c>
      <c r="D115" s="33" t="s">
        <v>89</v>
      </c>
      <c r="E115" s="33" t="s">
        <v>58</v>
      </c>
      <c r="F115" s="33"/>
      <c r="G115" s="34">
        <f>SUMIFS(G116:G1166,$C116:$C1166,$C116,$D116:$D1166,$D116,$E116:$E1166,$E116)</f>
        <v>4433.1000000000004</v>
      </c>
      <c r="H115" s="34">
        <f>SUMIFS(H116:H1166,$C116:$C1166,$C116,$D116:$D1166,$D116,$E116:$E1166,$E116)</f>
        <v>0</v>
      </c>
      <c r="I115" s="34">
        <f>SUMIFS(I116:I1166,$C116:$C1166,$C116,$D116:$D1166,$D116,$E116:$E1166,$E116)</f>
        <v>4433.1000000000004</v>
      </c>
      <c r="J115" s="34">
        <f>SUMIFS(J116:J1166,$C116:$C1166,$C116,$D116:$D1166,$D116,$E116:$E1166,$E116)</f>
        <v>0</v>
      </c>
    </row>
    <row r="116" spans="1:10" s="13" customFormat="1" ht="62.4">
      <c r="A116" s="17">
        <v>3</v>
      </c>
      <c r="B116" s="22" t="s">
        <v>158</v>
      </c>
      <c r="C116" s="23" t="s">
        <v>88</v>
      </c>
      <c r="D116" s="23" t="s">
        <v>89</v>
      </c>
      <c r="E116" s="23" t="s">
        <v>58</v>
      </c>
      <c r="F116" s="23" t="s">
        <v>96</v>
      </c>
      <c r="G116" s="24">
        <v>4433.1000000000004</v>
      </c>
      <c r="H116" s="24"/>
      <c r="I116" s="24">
        <v>4433.1000000000004</v>
      </c>
      <c r="J116" s="24"/>
    </row>
    <row r="117" spans="1:10" s="13" customFormat="1" ht="62.4">
      <c r="A117" s="16">
        <v>2</v>
      </c>
      <c r="B117" s="41" t="s">
        <v>201</v>
      </c>
      <c r="C117" s="33" t="s">
        <v>88</v>
      </c>
      <c r="D117" s="33" t="s">
        <v>89</v>
      </c>
      <c r="E117" s="33" t="s">
        <v>50</v>
      </c>
      <c r="F117" s="33"/>
      <c r="G117" s="34">
        <f>SUMIFS(G118:G1168,$C118:$C1168,$C118,$D118:$D1168,$D118,$E118:$E1168,$E118)</f>
        <v>128</v>
      </c>
      <c r="H117" s="34">
        <f>SUMIFS(H118:H1168,$C118:$C1168,$C118,$D118:$D1168,$D118,$E118:$E1168,$E118)</f>
        <v>118.2</v>
      </c>
      <c r="I117" s="34">
        <f>SUMIFS(I118:I1168,$C118:$C1168,$C118,$D118:$D1168,$D118,$E118:$E1168,$E118)</f>
        <v>128</v>
      </c>
      <c r="J117" s="34">
        <f>SUMIFS(J118:J1168,$C118:$C1168,$C118,$D118:$D1168,$D118,$E118:$E1168,$E118)</f>
        <v>118.2</v>
      </c>
    </row>
    <row r="118" spans="1:10" s="13" customFormat="1" ht="46.8">
      <c r="A118" s="17">
        <v>3</v>
      </c>
      <c r="B118" s="22" t="s">
        <v>11</v>
      </c>
      <c r="C118" s="23" t="s">
        <v>88</v>
      </c>
      <c r="D118" s="23" t="s">
        <v>89</v>
      </c>
      <c r="E118" s="23" t="s">
        <v>50</v>
      </c>
      <c r="F118" s="23" t="s">
        <v>75</v>
      </c>
      <c r="G118" s="24">
        <v>128</v>
      </c>
      <c r="H118" s="24">
        <v>118.2</v>
      </c>
      <c r="I118" s="24">
        <v>128</v>
      </c>
      <c r="J118" s="24">
        <v>118.2</v>
      </c>
    </row>
    <row r="119" spans="1:10" s="13" customFormat="1" ht="51" customHeight="1">
      <c r="A119" s="16">
        <v>2</v>
      </c>
      <c r="B119" s="41" t="s">
        <v>35</v>
      </c>
      <c r="C119" s="33" t="s">
        <v>88</v>
      </c>
      <c r="D119" s="33" t="s">
        <v>89</v>
      </c>
      <c r="E119" s="33" t="s">
        <v>124</v>
      </c>
      <c r="F119" s="33"/>
      <c r="G119" s="34">
        <f>SUMIFS(G120:G1170,$C120:$C1170,$C120,$D120:$D1170,$D120,$E120:$E1170,$E120)</f>
        <v>0</v>
      </c>
      <c r="H119" s="34">
        <f>SUMIFS(H120:H1170,$C120:$C1170,$C120,$D120:$D1170,$D120,$E120:$E1170,$E120)</f>
        <v>0</v>
      </c>
      <c r="I119" s="34">
        <f>SUMIFS(I120:I1170,$C120:$C1170,$C120,$D120:$D1170,$D120,$E120:$E1170,$E120)</f>
        <v>0</v>
      </c>
      <c r="J119" s="34">
        <f>SUMIFS(J120:J1170,$C120:$C1170,$C120,$D120:$D1170,$D120,$E120:$E1170,$E120)</f>
        <v>0</v>
      </c>
    </row>
    <row r="120" spans="1:10" s="13" customFormat="1" ht="46.8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124</v>
      </c>
      <c r="F120" s="23" t="s">
        <v>75</v>
      </c>
      <c r="G120" s="24"/>
      <c r="H120" s="24"/>
      <c r="I120" s="24"/>
      <c r="J120" s="24"/>
    </row>
    <row r="121" spans="1:10" s="13" customFormat="1" ht="15.6">
      <c r="A121" s="14">
        <v>0</v>
      </c>
      <c r="B121" s="26" t="s">
        <v>110</v>
      </c>
      <c r="C121" s="27" t="s">
        <v>94</v>
      </c>
      <c r="D121" s="27" t="s">
        <v>116</v>
      </c>
      <c r="E121" s="27"/>
      <c r="F121" s="27"/>
      <c r="G121" s="28">
        <f>SUMIFS(G122:G1187,$C122:$C1187,$C122)/3</f>
        <v>43844.299999999996</v>
      </c>
      <c r="H121" s="28">
        <f>SUMIFS(H122:H1177,$C122:$C1177,$C122)/3</f>
        <v>32510.699999999997</v>
      </c>
      <c r="I121" s="28">
        <f>SUMIFS(I122:I1187,$C122:$C1187,$C122)/3</f>
        <v>43844.299999999996</v>
      </c>
      <c r="J121" s="28">
        <f>SUMIFS(J122:J1177,$C122:$C1177,$C122)/3</f>
        <v>32510.699999999997</v>
      </c>
    </row>
    <row r="122" spans="1:10" s="13" customFormat="1" ht="15.6">
      <c r="A122" s="15">
        <v>1</v>
      </c>
      <c r="B122" s="29" t="s">
        <v>59</v>
      </c>
      <c r="C122" s="30" t="s">
        <v>94</v>
      </c>
      <c r="D122" s="30" t="s">
        <v>71</v>
      </c>
      <c r="E122" s="30"/>
      <c r="F122" s="30"/>
      <c r="G122" s="31">
        <f>SUMIFS(G123:G1177,$C123:$C1177,$C123,$D123:$D1177,$D123)/2</f>
        <v>2420.1999999999998</v>
      </c>
      <c r="H122" s="31">
        <f>SUMIFS(H123:H1177,$C123:$C1177,$C123,$D123:$D1177,$D123)/2</f>
        <v>0</v>
      </c>
      <c r="I122" s="31">
        <f>SUMIFS(I123:I1177,$C123:$C1177,$C123,$D123:$D1177,$D123)/2</f>
        <v>2420.1999999999998</v>
      </c>
      <c r="J122" s="31">
        <f>SUMIFS(J123:J1177,$C123:$C1177,$C123,$D123:$D1177,$D123)/2</f>
        <v>0</v>
      </c>
    </row>
    <row r="123" spans="1:10" s="13" customFormat="1" ht="78">
      <c r="A123" s="16">
        <v>2</v>
      </c>
      <c r="B123" s="35" t="s">
        <v>200</v>
      </c>
      <c r="C123" s="33" t="s">
        <v>94</v>
      </c>
      <c r="D123" s="33" t="s">
        <v>71</v>
      </c>
      <c r="E123" s="33" t="s">
        <v>49</v>
      </c>
      <c r="F123" s="33" t="s">
        <v>73</v>
      </c>
      <c r="G123" s="34">
        <f>SUMIFS(G124:G1174,$C124:$C1174,$C124,$D124:$D1174,$D124,$E124:$E1174,$E124)</f>
        <v>1860.2</v>
      </c>
      <c r="H123" s="34">
        <f>SUMIFS(H124:H1174,$C124:$C1174,$C124,$D124:$D1174,$D124,$E124:$E1174,$E124)</f>
        <v>0</v>
      </c>
      <c r="I123" s="34">
        <f>SUMIFS(I124:I1174,$C124:$C1174,$C124,$D124:$D1174,$D124,$E124:$E1174,$E124)</f>
        <v>1860.2</v>
      </c>
      <c r="J123" s="34">
        <f>SUMIFS(J124:J1174,$C124:$C1174,$C124,$D124:$D1174,$D124,$E124:$E1174,$E124)</f>
        <v>0</v>
      </c>
    </row>
    <row r="124" spans="1:10" s="13" customFormat="1" ht="15.6">
      <c r="A124" s="17">
        <v>3</v>
      </c>
      <c r="B124" s="22" t="s">
        <v>46</v>
      </c>
      <c r="C124" s="23" t="s">
        <v>94</v>
      </c>
      <c r="D124" s="23" t="s">
        <v>71</v>
      </c>
      <c r="E124" s="23" t="s">
        <v>49</v>
      </c>
      <c r="F124" s="23" t="s">
        <v>93</v>
      </c>
      <c r="G124" s="24">
        <v>1860.2</v>
      </c>
      <c r="H124" s="24"/>
      <c r="I124" s="24">
        <v>1860.2</v>
      </c>
      <c r="J124" s="24"/>
    </row>
    <row r="125" spans="1:10" s="13" customFormat="1" ht="62.4">
      <c r="A125" s="16">
        <v>2</v>
      </c>
      <c r="B125" s="41" t="s">
        <v>201</v>
      </c>
      <c r="C125" s="33" t="s">
        <v>94</v>
      </c>
      <c r="D125" s="33" t="s">
        <v>71</v>
      </c>
      <c r="E125" s="33" t="s">
        <v>50</v>
      </c>
      <c r="F125" s="33"/>
      <c r="G125" s="34">
        <f>SUMIFS(G126:G1176,$C126:$C1176,$C126,$D126:$D1176,$D126,$E126:$E1176,$E126)</f>
        <v>530</v>
      </c>
      <c r="H125" s="34">
        <f>SUMIFS(H126:H1176,$C126:$C1176,$C126,$D126:$D1176,$D126,$E126:$E1176,$E126)</f>
        <v>0</v>
      </c>
      <c r="I125" s="34">
        <f>SUMIFS(I126:I1176,$C126:$C1176,$C126,$D126:$D1176,$D126,$E126:$E1176,$E126)</f>
        <v>530</v>
      </c>
      <c r="J125" s="34">
        <f>SUMIFS(J126:J1176,$C126:$C1176,$C126,$D126:$D1176,$D126,$E126:$E1176,$E126)</f>
        <v>0</v>
      </c>
    </row>
    <row r="126" spans="1:10" s="13" customFormat="1" ht="46.8">
      <c r="A126" s="17">
        <v>3</v>
      </c>
      <c r="B126" s="22" t="s">
        <v>11</v>
      </c>
      <c r="C126" s="23" t="s">
        <v>94</v>
      </c>
      <c r="D126" s="23" t="s">
        <v>71</v>
      </c>
      <c r="E126" s="23" t="s">
        <v>50</v>
      </c>
      <c r="F126" s="23" t="s">
        <v>75</v>
      </c>
      <c r="G126" s="24">
        <v>530</v>
      </c>
      <c r="H126" s="24"/>
      <c r="I126" s="24">
        <v>530</v>
      </c>
      <c r="J126" s="24"/>
    </row>
    <row r="127" spans="1:10" s="13" customFormat="1" ht="15.6">
      <c r="A127" s="17">
        <v>3</v>
      </c>
      <c r="B127" s="22" t="s">
        <v>46</v>
      </c>
      <c r="C127" s="23" t="s">
        <v>94</v>
      </c>
      <c r="D127" s="23" t="s">
        <v>71</v>
      </c>
      <c r="E127" s="23" t="s">
        <v>50</v>
      </c>
      <c r="F127" s="23" t="s">
        <v>93</v>
      </c>
      <c r="G127" s="24"/>
      <c r="H127" s="24"/>
      <c r="I127" s="24"/>
      <c r="J127" s="24"/>
    </row>
    <row r="128" spans="1:10" s="13" customFormat="1" ht="62.4">
      <c r="A128" s="16">
        <v>2</v>
      </c>
      <c r="B128" s="41" t="s">
        <v>172</v>
      </c>
      <c r="C128" s="33" t="s">
        <v>94</v>
      </c>
      <c r="D128" s="33" t="s">
        <v>71</v>
      </c>
      <c r="E128" s="33" t="s">
        <v>171</v>
      </c>
      <c r="F128" s="33" t="s">
        <v>73</v>
      </c>
      <c r="G128" s="34">
        <f>SUMIFS(G129:G1179,$C129:$C1179,$C129,$D129:$D1179,$D129,$E129:$E1179,$E129)</f>
        <v>30</v>
      </c>
      <c r="H128" s="34">
        <f>SUMIFS(H129:H1179,$C129:$C1179,$C129,$D129:$D1179,$D129,$E129:$E1179,$E129)</f>
        <v>0</v>
      </c>
      <c r="I128" s="34">
        <f>SUMIFS(I129:I1179,$C129:$C1179,$C129,$D129:$D1179,$D129,$E129:$E1179,$E129)</f>
        <v>30</v>
      </c>
      <c r="J128" s="34">
        <f>SUMIFS(J129:J1179,$C129:$C1179,$C129,$D129:$D1179,$D129,$E129:$E1179,$E129)</f>
        <v>0</v>
      </c>
    </row>
    <row r="129" spans="1:10" s="13" customFormat="1" ht="46.8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171</v>
      </c>
      <c r="F129" s="23" t="s">
        <v>75</v>
      </c>
      <c r="G129" s="24">
        <v>30</v>
      </c>
      <c r="H129" s="24"/>
      <c r="I129" s="24">
        <v>30</v>
      </c>
      <c r="J129" s="24"/>
    </row>
    <row r="130" spans="1:10" s="13" customFormat="1" ht="31.2">
      <c r="A130" s="16">
        <v>2</v>
      </c>
      <c r="B130" s="41" t="s">
        <v>194</v>
      </c>
      <c r="C130" s="33" t="s">
        <v>94</v>
      </c>
      <c r="D130" s="33" t="s">
        <v>71</v>
      </c>
      <c r="E130" s="33" t="s">
        <v>193</v>
      </c>
      <c r="F130" s="33" t="s">
        <v>73</v>
      </c>
      <c r="G130" s="34">
        <f>SUMIFS(G131:G1181,$C131:$C1181,$C131,$D131:$D1181,$D131,$E131:$E1181,$E131)</f>
        <v>0</v>
      </c>
      <c r="H130" s="34">
        <f>SUMIFS(H131:H1181,$C131:$C1181,$C131,$D131:$D1181,$D131,$E131:$E1181,$E131)</f>
        <v>0</v>
      </c>
      <c r="I130" s="34">
        <f>SUMIFS(I131:I1181,$C131:$C1181,$C131,$D131:$D1181,$D131,$E131:$E1181,$E131)</f>
        <v>0</v>
      </c>
      <c r="J130" s="34">
        <f>SUMIFS(J131:J1181,$C131:$C1181,$C131,$D131:$D1181,$D131,$E131:$E1181,$E131)</f>
        <v>0</v>
      </c>
    </row>
    <row r="131" spans="1:10" s="13" customFormat="1" ht="15.6">
      <c r="A131" s="17">
        <v>3</v>
      </c>
      <c r="B131" s="22" t="s">
        <v>141</v>
      </c>
      <c r="C131" s="23" t="s">
        <v>94</v>
      </c>
      <c r="D131" s="23" t="s">
        <v>71</v>
      </c>
      <c r="E131" s="23" t="s">
        <v>193</v>
      </c>
      <c r="F131" s="23" t="s">
        <v>140</v>
      </c>
      <c r="G131" s="24"/>
      <c r="H131" s="24"/>
      <c r="I131" s="24"/>
      <c r="J131" s="24"/>
    </row>
    <row r="132" spans="1:10" s="13" customFormat="1" ht="15.6">
      <c r="A132" s="15">
        <v>1</v>
      </c>
      <c r="B132" s="40" t="s">
        <v>120</v>
      </c>
      <c r="C132" s="30" t="s">
        <v>94</v>
      </c>
      <c r="D132" s="30" t="s">
        <v>90</v>
      </c>
      <c r="E132" s="30"/>
      <c r="F132" s="30"/>
      <c r="G132" s="31">
        <f>SUMIFS(G133:G1187,$C133:$C1187,$C133,$D133:$D1187,$D133)/2</f>
        <v>304.3</v>
      </c>
      <c r="H132" s="31">
        <f>SUMIFS(H133:H1187,$C133:$C1187,$C133,$D133:$D1187,$D133)/2</f>
        <v>0</v>
      </c>
      <c r="I132" s="31">
        <f>SUMIFS(I133:I1187,$C133:$C1187,$C133,$D133:$D1187,$D133)/2</f>
        <v>304.3</v>
      </c>
      <c r="J132" s="31">
        <f>SUMIFS(J133:J1187,$C133:$C1187,$C133,$D133:$D1187,$D133)/2</f>
        <v>0</v>
      </c>
    </row>
    <row r="133" spans="1:10" s="13" customFormat="1" ht="46.8">
      <c r="A133" s="16">
        <v>2</v>
      </c>
      <c r="B133" s="41" t="s">
        <v>151</v>
      </c>
      <c r="C133" s="33" t="s">
        <v>94</v>
      </c>
      <c r="D133" s="33" t="s">
        <v>90</v>
      </c>
      <c r="E133" s="42" t="s">
        <v>60</v>
      </c>
      <c r="F133" s="42" t="s">
        <v>73</v>
      </c>
      <c r="G133" s="34">
        <f>SUMIFS(G134:G1184,$C134:$C1184,$C134,$D134:$D1184,$D134,$E134:$E1184,$E134)</f>
        <v>304.3</v>
      </c>
      <c r="H133" s="34">
        <f>SUMIFS(H134:H1184,$C134:$C1184,$C134,$D134:$D1184,$D134,$E134:$E1184,$E134)</f>
        <v>0</v>
      </c>
      <c r="I133" s="34">
        <f>SUMIFS(I134:I1184,$C134:$C1184,$C134,$D134:$D1184,$D134,$E134:$E1184,$E134)</f>
        <v>304.3</v>
      </c>
      <c r="J133" s="34">
        <f>SUMIFS(J134:J1184,$C134:$C1184,$C134,$D134:$D1184,$D134,$E134:$E1184,$E134)</f>
        <v>0</v>
      </c>
    </row>
    <row r="134" spans="1:10" s="13" customFormat="1" ht="140.4">
      <c r="A134" s="17">
        <v>3</v>
      </c>
      <c r="B134" s="22" t="s">
        <v>121</v>
      </c>
      <c r="C134" s="23" t="s">
        <v>94</v>
      </c>
      <c r="D134" s="23" t="s">
        <v>90</v>
      </c>
      <c r="E134" s="23" t="s">
        <v>60</v>
      </c>
      <c r="F134" s="23" t="s">
        <v>122</v>
      </c>
      <c r="G134" s="24"/>
      <c r="H134" s="24"/>
      <c r="I134" s="24"/>
      <c r="J134" s="24"/>
    </row>
    <row r="135" spans="1:10" s="13" customFormat="1" ht="15.6">
      <c r="A135" s="17">
        <v>3</v>
      </c>
      <c r="B135" s="22" t="s">
        <v>46</v>
      </c>
      <c r="C135" s="23" t="s">
        <v>94</v>
      </c>
      <c r="D135" s="23" t="s">
        <v>90</v>
      </c>
      <c r="E135" s="23" t="s">
        <v>60</v>
      </c>
      <c r="F135" s="23" t="s">
        <v>93</v>
      </c>
      <c r="G135" s="24">
        <v>304.3</v>
      </c>
      <c r="H135" s="24"/>
      <c r="I135" s="24">
        <v>304.3</v>
      </c>
      <c r="J135" s="24"/>
    </row>
    <row r="136" spans="1:10" s="13" customFormat="1" ht="78">
      <c r="A136" s="16">
        <v>2</v>
      </c>
      <c r="B136" s="41" t="s">
        <v>183</v>
      </c>
      <c r="C136" s="33" t="s">
        <v>94</v>
      </c>
      <c r="D136" s="33" t="s">
        <v>90</v>
      </c>
      <c r="E136" s="42" t="s">
        <v>119</v>
      </c>
      <c r="F136" s="42" t="s">
        <v>73</v>
      </c>
      <c r="G136" s="34">
        <f>SUMIFS(G137:G1187,$C137:$C1187,$C137,$D137:$D1187,$D137,$E137:$E1187,$E137)</f>
        <v>0</v>
      </c>
      <c r="H136" s="34">
        <f>SUMIFS(H137:H1187,$C137:$C1187,$C137,$D137:$D1187,$D137,$E137:$E1187,$E137)</f>
        <v>0</v>
      </c>
      <c r="I136" s="34">
        <f>SUMIFS(I137:I1187,$C137:$C1187,$C137,$D137:$D1187,$D137,$E137:$E1187,$E137)</f>
        <v>0</v>
      </c>
      <c r="J136" s="34">
        <f>SUMIFS(J137:J1187,$C137:$C1187,$C137,$D137:$D1187,$D137,$E137:$E1187,$E137)</f>
        <v>0</v>
      </c>
    </row>
    <row r="137" spans="1:10" s="13" customFormat="1" ht="15.6">
      <c r="A137" s="17">
        <v>3</v>
      </c>
      <c r="B137" s="22" t="s">
        <v>46</v>
      </c>
      <c r="C137" s="23" t="s">
        <v>94</v>
      </c>
      <c r="D137" s="23" t="s">
        <v>90</v>
      </c>
      <c r="E137" s="23" t="s">
        <v>119</v>
      </c>
      <c r="F137" s="23" t="s">
        <v>93</v>
      </c>
      <c r="G137" s="24"/>
      <c r="H137" s="24"/>
      <c r="I137" s="24"/>
      <c r="J137" s="24"/>
    </row>
    <row r="138" spans="1:10" s="13" customFormat="1" ht="62.4">
      <c r="A138" s="16">
        <v>2</v>
      </c>
      <c r="B138" s="41" t="s">
        <v>201</v>
      </c>
      <c r="C138" s="33" t="s">
        <v>94</v>
      </c>
      <c r="D138" s="33" t="s">
        <v>90</v>
      </c>
      <c r="E138" s="42" t="s">
        <v>50</v>
      </c>
      <c r="F138" s="42" t="s">
        <v>73</v>
      </c>
      <c r="G138" s="34">
        <f>SUMIFS(G139:G1189,$C139:$C1189,$C139,$D139:$D1189,$D139,$E139:$E1189,$E139)</f>
        <v>0</v>
      </c>
      <c r="H138" s="34">
        <f>SUMIFS(H139:H1189,$C139:$C1189,$C139,$D139:$D1189,$D139,$E139:$E1189,$E139)</f>
        <v>0</v>
      </c>
      <c r="I138" s="34">
        <f>SUMIFS(I139:I1189,$C139:$C1189,$C139,$D139:$D1189,$D139,$E139:$E1189,$E139)</f>
        <v>0</v>
      </c>
      <c r="J138" s="34">
        <f>SUMIFS(J139:J1189,$C139:$C1189,$C139,$D139:$D1189,$D139,$E139:$E1189,$E139)</f>
        <v>0</v>
      </c>
    </row>
    <row r="139" spans="1:10" s="13" customFormat="1" ht="46.8">
      <c r="A139" s="17">
        <v>3</v>
      </c>
      <c r="B139" s="22" t="s">
        <v>11</v>
      </c>
      <c r="C139" s="23" t="s">
        <v>94</v>
      </c>
      <c r="D139" s="23" t="s">
        <v>90</v>
      </c>
      <c r="E139" s="23" t="s">
        <v>50</v>
      </c>
      <c r="F139" s="23" t="s">
        <v>75</v>
      </c>
      <c r="G139" s="24"/>
      <c r="H139" s="24"/>
      <c r="I139" s="24"/>
      <c r="J139" s="24"/>
    </row>
    <row r="140" spans="1:10" s="13" customFormat="1" ht="15.6">
      <c r="A140" s="17">
        <v>3</v>
      </c>
      <c r="B140" s="22" t="s">
        <v>46</v>
      </c>
      <c r="C140" s="23" t="s">
        <v>94</v>
      </c>
      <c r="D140" s="23" t="s">
        <v>90</v>
      </c>
      <c r="E140" s="23" t="s">
        <v>50</v>
      </c>
      <c r="F140" s="23" t="s">
        <v>93</v>
      </c>
      <c r="G140" s="24"/>
      <c r="H140" s="24"/>
      <c r="I140" s="24"/>
      <c r="J140" s="24"/>
    </row>
    <row r="141" spans="1:10" s="13" customFormat="1" ht="15.6">
      <c r="A141" s="15">
        <v>1</v>
      </c>
      <c r="B141" s="40" t="s">
        <v>129</v>
      </c>
      <c r="C141" s="44" t="s">
        <v>94</v>
      </c>
      <c r="D141" s="44" t="s">
        <v>80</v>
      </c>
      <c r="E141" s="44" t="s">
        <v>6</v>
      </c>
      <c r="F141" s="44" t="s">
        <v>73</v>
      </c>
      <c r="G141" s="31">
        <f>SUMIFS(G142:G1196,$C142:$C1196,$C142,$D142:$D1196,$D142)/2</f>
        <v>41119.799999999996</v>
      </c>
      <c r="H141" s="31">
        <f>SUMIFS(H142:H1196,$C142:$C1196,$C142,$D142:$D1196,$D142)/2</f>
        <v>32510.699999999997</v>
      </c>
      <c r="I141" s="31">
        <f>SUMIFS(I142:I1196,$C142:$C1196,$C142,$D142:$D1196,$D142)/2</f>
        <v>41119.799999999996</v>
      </c>
      <c r="J141" s="31">
        <f>SUMIFS(J142:J1196,$C142:$C1196,$C142,$D142:$D1196,$D142)/2</f>
        <v>32510.699999999997</v>
      </c>
    </row>
    <row r="142" spans="1:10" s="13" customFormat="1" ht="46.8">
      <c r="A142" s="16">
        <v>2</v>
      </c>
      <c r="B142" s="41" t="s">
        <v>151</v>
      </c>
      <c r="C142" s="33" t="s">
        <v>94</v>
      </c>
      <c r="D142" s="33" t="s">
        <v>80</v>
      </c>
      <c r="E142" s="42" t="s">
        <v>60</v>
      </c>
      <c r="F142" s="42" t="s">
        <v>73</v>
      </c>
      <c r="G142" s="34">
        <f>SUMIFS(G143:G1193,$C143:$C1193,$C143,$D143:$D1193,$D143,$E143:$E1193,$E143)</f>
        <v>21760.1</v>
      </c>
      <c r="H142" s="34">
        <f>SUMIFS(H143:H1193,$C143:$C1193,$C143,$D143:$D1193,$D143,$E143:$E1193,$E143)</f>
        <v>14119</v>
      </c>
      <c r="I142" s="34">
        <f>SUMIFS(I143:I1193,$C143:$C1193,$C143,$D143:$D1193,$D143,$E143:$E1193,$E143)</f>
        <v>21760.1</v>
      </c>
      <c r="J142" s="34">
        <f>SUMIFS(J143:J1193,$C143:$C1193,$C143,$D143:$D1193,$D143,$E143:$E1193,$E143)</f>
        <v>14119</v>
      </c>
    </row>
    <row r="143" spans="1:10" s="13" customFormat="1" ht="15.6">
      <c r="A143" s="17">
        <v>3</v>
      </c>
      <c r="B143" s="22" t="s">
        <v>46</v>
      </c>
      <c r="C143" s="23" t="s">
        <v>94</v>
      </c>
      <c r="D143" s="23" t="s">
        <v>80</v>
      </c>
      <c r="E143" s="23" t="s">
        <v>60</v>
      </c>
      <c r="F143" s="23" t="s">
        <v>93</v>
      </c>
      <c r="G143" s="24">
        <v>21760.1</v>
      </c>
      <c r="H143" s="24">
        <v>14119</v>
      </c>
      <c r="I143" s="24">
        <v>21760.1</v>
      </c>
      <c r="J143" s="24">
        <v>14119</v>
      </c>
    </row>
    <row r="144" spans="1:10" s="13" customFormat="1" ht="62.4">
      <c r="A144" s="16">
        <v>2</v>
      </c>
      <c r="B144" s="41" t="s">
        <v>153</v>
      </c>
      <c r="C144" s="42" t="s">
        <v>94</v>
      </c>
      <c r="D144" s="42" t="s">
        <v>80</v>
      </c>
      <c r="E144" s="42" t="s">
        <v>128</v>
      </c>
      <c r="F144" s="42" t="s">
        <v>73</v>
      </c>
      <c r="G144" s="34">
        <f>SUMIFS(G145:G1195,$C145:$C1195,$C145,$D145:$D1195,$D145,$E145:$E1195,$E145)</f>
        <v>19359.7</v>
      </c>
      <c r="H144" s="34">
        <f>SUMIFS(H145:H1195,$C145:$C1195,$C145,$D145:$D1195,$D145,$E145:$E1195,$E145)</f>
        <v>18391.7</v>
      </c>
      <c r="I144" s="34">
        <f>SUMIFS(I145:I1195,$C145:$C1195,$C145,$D145:$D1195,$D145,$E145:$E1195,$E145)</f>
        <v>19359.7</v>
      </c>
      <c r="J144" s="34">
        <f>SUMIFS(J145:J1195,$C145:$C1195,$C145,$D145:$D1195,$D145,$E145:$E1195,$E145)</f>
        <v>18391.7</v>
      </c>
    </row>
    <row r="145" spans="1:10" s="13" customFormat="1" ht="15.6">
      <c r="A145" s="17">
        <v>3</v>
      </c>
      <c r="B145" s="22" t="s">
        <v>46</v>
      </c>
      <c r="C145" s="23" t="s">
        <v>94</v>
      </c>
      <c r="D145" s="23" t="s">
        <v>80</v>
      </c>
      <c r="E145" s="23" t="s">
        <v>128</v>
      </c>
      <c r="F145" s="23" t="s">
        <v>93</v>
      </c>
      <c r="G145" s="24">
        <v>19359.7</v>
      </c>
      <c r="H145" s="24">
        <v>18391.7</v>
      </c>
      <c r="I145" s="24">
        <v>19359.7</v>
      </c>
      <c r="J145" s="24">
        <v>18391.7</v>
      </c>
    </row>
    <row r="146" spans="1:10" s="13" customFormat="1" ht="46.8">
      <c r="A146" s="16">
        <v>2</v>
      </c>
      <c r="B146" s="41" t="s">
        <v>168</v>
      </c>
      <c r="C146" s="42" t="s">
        <v>94</v>
      </c>
      <c r="D146" s="42" t="s">
        <v>80</v>
      </c>
      <c r="E146" s="42" t="s">
        <v>165</v>
      </c>
      <c r="F146" s="42" t="s">
        <v>73</v>
      </c>
      <c r="G146" s="34">
        <f>SUMIFS(G147:G1197,$C147:$C1197,$C147,$D147:$D1197,$D147,$E147:$E1197,$E147)</f>
        <v>0</v>
      </c>
      <c r="H146" s="34">
        <f>SUMIFS(H147:H1197,$C147:$C1197,$C147,$D147:$D1197,$D147,$E147:$E1197,$E147)</f>
        <v>0</v>
      </c>
      <c r="I146" s="34">
        <f>SUMIFS(I147:I1197,$C147:$C1197,$C147,$D147:$D1197,$D147,$E147:$E1197,$E147)</f>
        <v>0</v>
      </c>
      <c r="J146" s="34">
        <f>SUMIFS(J147:J1197,$C147:$C1197,$C147,$D147:$D1197,$D147,$E147:$E1197,$E147)</f>
        <v>0</v>
      </c>
    </row>
    <row r="147" spans="1:10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165</v>
      </c>
      <c r="F147" s="23" t="s">
        <v>93</v>
      </c>
      <c r="G147" s="24"/>
      <c r="H147" s="24"/>
      <c r="I147" s="24"/>
      <c r="J147" s="24"/>
    </row>
    <row r="148" spans="1:10" s="13" customFormat="1" ht="15.6">
      <c r="A148" s="14">
        <v>0</v>
      </c>
      <c r="B148" s="26" t="s">
        <v>111</v>
      </c>
      <c r="C148" s="27" t="s">
        <v>72</v>
      </c>
      <c r="D148" s="27" t="s">
        <v>116</v>
      </c>
      <c r="E148" s="27"/>
      <c r="F148" s="27"/>
      <c r="G148" s="28">
        <f>SUMIFS(G149:G1214,$C149:$C1214,$C149)/3</f>
        <v>55810.1</v>
      </c>
      <c r="H148" s="28">
        <f>SUMIFS(H149:H1204,$C149:$C1204,$C149)/3</f>
        <v>639.4</v>
      </c>
      <c r="I148" s="28">
        <f>SUMIFS(I149:I1214,$C149:$C1214,$C149)/3</f>
        <v>55810.1</v>
      </c>
      <c r="J148" s="28">
        <f>SUMIFS(J149:J1204,$C149:$C1204,$C149)/3</f>
        <v>639.4</v>
      </c>
    </row>
    <row r="149" spans="1:10" s="13" customFormat="1" ht="31.2">
      <c r="A149" s="15">
        <v>1</v>
      </c>
      <c r="B149" s="29" t="s">
        <v>61</v>
      </c>
      <c r="C149" s="30" t="s">
        <v>72</v>
      </c>
      <c r="D149" s="30" t="s">
        <v>94</v>
      </c>
      <c r="E149" s="30" t="s">
        <v>73</v>
      </c>
      <c r="F149" s="30" t="s">
        <v>73</v>
      </c>
      <c r="G149" s="31">
        <f>SUMIFS(G150:G1204,$C150:$C1204,$C150,$D150:$D1204,$D150)/2</f>
        <v>55810.1</v>
      </c>
      <c r="H149" s="31">
        <f>SUMIFS(H150:H1204,$C150:$C1204,$C150,$D150:$D1204,$D150)/2</f>
        <v>639.4</v>
      </c>
      <c r="I149" s="31">
        <f>SUMIFS(I150:I1204,$C150:$C1204,$C150,$D150:$D1204,$D150)/2</f>
        <v>55810.1</v>
      </c>
      <c r="J149" s="31">
        <f>SUMIFS(J150:J1204,$C150:$C1204,$C150,$D150:$D1204,$D150)/2</f>
        <v>639.4</v>
      </c>
    </row>
    <row r="150" spans="1:10" s="13" customFormat="1" ht="46.8">
      <c r="A150" s="16">
        <v>2</v>
      </c>
      <c r="B150" s="41" t="s">
        <v>177</v>
      </c>
      <c r="C150" s="33" t="s">
        <v>72</v>
      </c>
      <c r="D150" s="33" t="s">
        <v>94</v>
      </c>
      <c r="E150" s="33" t="s">
        <v>176</v>
      </c>
      <c r="F150" s="33"/>
      <c r="G150" s="34">
        <f>SUMIFS(G151:G1201,$C151:$C1201,$C151,$D151:$D1201,$D151,$E151:$E1201,$E151)</f>
        <v>55810.1</v>
      </c>
      <c r="H150" s="34">
        <f>SUMIFS(H151:H1201,$C151:$C1201,$C151,$D151:$D1201,$D151,$E151:$E1201,$E151)</f>
        <v>639.4</v>
      </c>
      <c r="I150" s="34">
        <f>SUMIFS(I151:I1201,$C151:$C1201,$C151,$D151:$D1201,$D151,$E151:$E1201,$E151)</f>
        <v>55810.1</v>
      </c>
      <c r="J150" s="34">
        <f>SUMIFS(J151:J1201,$C151:$C1201,$C151,$D151:$D1201,$D151,$E151:$E1201,$E151)</f>
        <v>639.4</v>
      </c>
    </row>
    <row r="151" spans="1:10" s="13" customFormat="1" ht="15.6">
      <c r="A151" s="17">
        <v>3</v>
      </c>
      <c r="B151" s="22" t="s">
        <v>46</v>
      </c>
      <c r="C151" s="23" t="s">
        <v>72</v>
      </c>
      <c r="D151" s="23" t="s">
        <v>94</v>
      </c>
      <c r="E151" s="23" t="s">
        <v>176</v>
      </c>
      <c r="F151" s="23" t="s">
        <v>93</v>
      </c>
      <c r="G151" s="24">
        <v>55810.1</v>
      </c>
      <c r="H151" s="24">
        <v>639.4</v>
      </c>
      <c r="I151" s="24">
        <v>55810.1</v>
      </c>
      <c r="J151" s="24">
        <v>639.4</v>
      </c>
    </row>
    <row r="152" spans="1:10" s="13" customFormat="1" ht="15.6">
      <c r="A152" s="14">
        <v>0</v>
      </c>
      <c r="B152" s="26" t="s">
        <v>112</v>
      </c>
      <c r="C152" s="27" t="s">
        <v>83</v>
      </c>
      <c r="D152" s="27" t="s">
        <v>116</v>
      </c>
      <c r="E152" s="27"/>
      <c r="F152" s="27"/>
      <c r="G152" s="28">
        <f>SUMIFS(G153:G1218,$C153:$C1218,$C153)/3</f>
        <v>126468.8</v>
      </c>
      <c r="H152" s="28">
        <f>SUMIFS(H153:H1208,$C153:$C1208,$C153)/3</f>
        <v>20430.699999999997</v>
      </c>
      <c r="I152" s="28">
        <f>SUMIFS(I153:I1218,$C153:$C1218,$C153)/3</f>
        <v>124233.80000000003</v>
      </c>
      <c r="J152" s="28">
        <f>SUMIFS(J153:J1208,$C153:$C1208,$C153)/3</f>
        <v>20430.699999999997</v>
      </c>
    </row>
    <row r="153" spans="1:10" s="13" customFormat="1" ht="15.6">
      <c r="A153" s="15">
        <v>1</v>
      </c>
      <c r="B153" s="29" t="s">
        <v>39</v>
      </c>
      <c r="C153" s="30" t="s">
        <v>83</v>
      </c>
      <c r="D153" s="30" t="s">
        <v>90</v>
      </c>
      <c r="E153" s="30"/>
      <c r="F153" s="30"/>
      <c r="G153" s="31">
        <f>SUMIFS(G154:G1208,$C154:$C1208,$C154,$D154:$D1208,$D154)/2</f>
        <v>106207.5</v>
      </c>
      <c r="H153" s="31">
        <f>SUMIFS(H154:H1208,$C154:$C1208,$C154,$D154:$D1208,$D154)/2</f>
        <v>17725.5</v>
      </c>
      <c r="I153" s="31">
        <f>SUMIFS(I154:I1208,$C154:$C1208,$C154,$D154:$D1208,$D154)/2</f>
        <v>103972.5</v>
      </c>
      <c r="J153" s="31">
        <f>SUMIFS(J154:J1208,$C154:$C1208,$C154,$D154:$D1208,$D154)/2</f>
        <v>17725.5</v>
      </c>
    </row>
    <row r="154" spans="1:10" s="13" customFormat="1" ht="62.4">
      <c r="A154" s="16">
        <v>2</v>
      </c>
      <c r="B154" s="32" t="s">
        <v>166</v>
      </c>
      <c r="C154" s="33" t="s">
        <v>83</v>
      </c>
      <c r="D154" s="33" t="s">
        <v>90</v>
      </c>
      <c r="E154" s="33" t="s">
        <v>37</v>
      </c>
      <c r="F154" s="33"/>
      <c r="G154" s="34">
        <f>SUMIFS(G155:G1205,$C155:$C1205,$C155,$D155:$D1205,$D155,$E155:$E1205,$E155)</f>
        <v>280</v>
      </c>
      <c r="H154" s="34">
        <f>SUMIFS(H155:H1205,$C155:$C1205,$C155,$D155:$D1205,$D155,$E155:$E1205,$E155)</f>
        <v>0</v>
      </c>
      <c r="I154" s="34">
        <f>SUMIFS(I155:I1205,$C155:$C1205,$C155,$D155:$D1205,$D155,$E155:$E1205,$E155)</f>
        <v>280</v>
      </c>
      <c r="J154" s="34">
        <f>SUMIFS(J155:J1205,$C155:$C1205,$C155,$D155:$D1205,$D155,$E155:$E1205,$E155)</f>
        <v>0</v>
      </c>
    </row>
    <row r="155" spans="1:10" s="13" customFormat="1" ht="46.8">
      <c r="A155" s="17">
        <v>3</v>
      </c>
      <c r="B155" s="22" t="s">
        <v>11</v>
      </c>
      <c r="C155" s="23" t="s">
        <v>83</v>
      </c>
      <c r="D155" s="23" t="s">
        <v>90</v>
      </c>
      <c r="E155" s="23" t="s">
        <v>37</v>
      </c>
      <c r="F155" s="23" t="s">
        <v>75</v>
      </c>
      <c r="G155" s="24">
        <v>280</v>
      </c>
      <c r="H155" s="24"/>
      <c r="I155" s="24">
        <v>280</v>
      </c>
      <c r="J155" s="24"/>
    </row>
    <row r="156" spans="1:10" s="13" customFormat="1" ht="15.6">
      <c r="A156" s="17">
        <v>3</v>
      </c>
      <c r="B156" s="22" t="s">
        <v>46</v>
      </c>
      <c r="C156" s="23" t="s">
        <v>83</v>
      </c>
      <c r="D156" s="23" t="s">
        <v>90</v>
      </c>
      <c r="E156" s="23" t="s">
        <v>37</v>
      </c>
      <c r="F156" s="23" t="s">
        <v>93</v>
      </c>
      <c r="G156" s="24"/>
      <c r="H156" s="24"/>
      <c r="I156" s="24"/>
      <c r="J156" s="24"/>
    </row>
    <row r="157" spans="1:10" s="13" customFormat="1" ht="46.8">
      <c r="A157" s="16">
        <v>2</v>
      </c>
      <c r="B157" s="41" t="s">
        <v>212</v>
      </c>
      <c r="C157" s="33" t="s">
        <v>83</v>
      </c>
      <c r="D157" s="33" t="s">
        <v>90</v>
      </c>
      <c r="E157" s="33" t="s">
        <v>211</v>
      </c>
      <c r="F157" s="33"/>
      <c r="G157" s="34">
        <f>SUMIFS(G158:G1208,$C158:$C1208,$C158,$D158:$D1208,$D158,$E158:$E1208,$E158)</f>
        <v>42356</v>
      </c>
      <c r="H157" s="34">
        <f>SUMIFS(H158:H1208,$C158:$C1208,$C158,$D158:$D1208,$D158,$E158:$E1208,$E158)</f>
        <v>0</v>
      </c>
      <c r="I157" s="34">
        <f>SUMIFS(I158:I1208,$C158:$C1208,$C158,$D158:$D1208,$D158,$E158:$E1208,$E158)</f>
        <v>42756</v>
      </c>
      <c r="J157" s="34">
        <f>SUMIFS(J158:J1208,$C158:$C1208,$C158,$D158:$D1208,$D158,$E158:$E1208,$E158)</f>
        <v>0</v>
      </c>
    </row>
    <row r="158" spans="1:10" s="13" customFormat="1" ht="15.6">
      <c r="A158" s="17">
        <v>3</v>
      </c>
      <c r="B158" s="22" t="s">
        <v>46</v>
      </c>
      <c r="C158" s="23" t="s">
        <v>83</v>
      </c>
      <c r="D158" s="23" t="s">
        <v>90</v>
      </c>
      <c r="E158" s="23" t="s">
        <v>211</v>
      </c>
      <c r="F158" s="23" t="s">
        <v>93</v>
      </c>
      <c r="G158" s="24">
        <v>42356</v>
      </c>
      <c r="H158" s="24"/>
      <c r="I158" s="24">
        <v>42756</v>
      </c>
      <c r="J158" s="24"/>
    </row>
    <row r="159" spans="1:10" s="13" customFormat="1" ht="62.4">
      <c r="A159" s="16">
        <v>2</v>
      </c>
      <c r="B159" s="48" t="s">
        <v>185</v>
      </c>
      <c r="C159" s="33" t="s">
        <v>83</v>
      </c>
      <c r="D159" s="33" t="s">
        <v>90</v>
      </c>
      <c r="E159" s="33" t="s">
        <v>40</v>
      </c>
      <c r="F159" s="33"/>
      <c r="G159" s="34">
        <f>SUMIFS(G160:G1210,$C160:$C1210,$C160,$D160:$D1210,$D160,$E160:$E1210,$E160)</f>
        <v>23068.6</v>
      </c>
      <c r="H159" s="34">
        <f>SUMIFS(H160:H1210,$C160:$C1210,$C160,$D160:$D1210,$D160,$E160:$E1210,$E160)</f>
        <v>17725.5</v>
      </c>
      <c r="I159" s="34">
        <f>SUMIFS(I160:I1210,$C160:$C1210,$C160,$D160:$D1210,$D160,$E160:$E1210,$E160)</f>
        <v>23729</v>
      </c>
      <c r="J159" s="34">
        <f>SUMIFS(J160:J1210,$C160:$C1210,$C160,$D160:$D1210,$D160,$E160:$E1210,$E160)</f>
        <v>17725.5</v>
      </c>
    </row>
    <row r="160" spans="1:10" s="13" customFormat="1" ht="46.8">
      <c r="A160" s="17">
        <v>3</v>
      </c>
      <c r="B160" s="22" t="s">
        <v>11</v>
      </c>
      <c r="C160" s="23" t="s">
        <v>83</v>
      </c>
      <c r="D160" s="23" t="s">
        <v>90</v>
      </c>
      <c r="E160" s="23" t="s">
        <v>40</v>
      </c>
      <c r="F160" s="23" t="s">
        <v>75</v>
      </c>
      <c r="G160" s="24">
        <v>350</v>
      </c>
      <c r="H160" s="24"/>
      <c r="I160" s="24">
        <v>350</v>
      </c>
      <c r="J160" s="24"/>
    </row>
    <row r="161" spans="1:10" s="13" customFormat="1" ht="15.6">
      <c r="A161" s="17">
        <v>3</v>
      </c>
      <c r="B161" s="22" t="s">
        <v>46</v>
      </c>
      <c r="C161" s="23" t="s">
        <v>83</v>
      </c>
      <c r="D161" s="23" t="s">
        <v>90</v>
      </c>
      <c r="E161" s="23" t="s">
        <v>40</v>
      </c>
      <c r="F161" s="23" t="s">
        <v>93</v>
      </c>
      <c r="G161" s="24">
        <v>22718.6</v>
      </c>
      <c r="H161" s="24">
        <v>17725.5</v>
      </c>
      <c r="I161" s="24">
        <v>23379</v>
      </c>
      <c r="J161" s="24">
        <v>17725.5</v>
      </c>
    </row>
    <row r="162" spans="1:10" s="13" customFormat="1" ht="46.8">
      <c r="A162" s="16">
        <v>2</v>
      </c>
      <c r="B162" s="41" t="s">
        <v>151</v>
      </c>
      <c r="C162" s="33" t="s">
        <v>83</v>
      </c>
      <c r="D162" s="33" t="s">
        <v>90</v>
      </c>
      <c r="E162" s="42" t="s">
        <v>60</v>
      </c>
      <c r="F162" s="42" t="s">
        <v>73</v>
      </c>
      <c r="G162" s="34">
        <f>SUMIFS(G163:G1213,$C163:$C1213,$C163,$D163:$D1213,$D163,$E163:$E1213,$E163)</f>
        <v>5472.5</v>
      </c>
      <c r="H162" s="34">
        <f>SUMIFS(H163:H1213,$C163:$C1213,$C163,$D163:$D1213,$D163,$E163:$E1213,$E163)</f>
        <v>0</v>
      </c>
      <c r="I162" s="34">
        <f>SUMIFS(I163:I1213,$C163:$C1213,$C163,$D163:$D1213,$D163,$E163:$E1213,$E163)</f>
        <v>2177.1</v>
      </c>
      <c r="J162" s="34">
        <f>SUMIFS(J163:J1213,$C163:$C1213,$C163,$D163:$D1213,$D163,$E163:$E1213,$E163)</f>
        <v>0</v>
      </c>
    </row>
    <row r="163" spans="1:10" s="13" customFormat="1" ht="15.6">
      <c r="A163" s="17">
        <v>3</v>
      </c>
      <c r="B163" s="22" t="s">
        <v>46</v>
      </c>
      <c r="C163" s="23" t="s">
        <v>83</v>
      </c>
      <c r="D163" s="23" t="s">
        <v>90</v>
      </c>
      <c r="E163" s="23" t="s">
        <v>60</v>
      </c>
      <c r="F163" s="23" t="s">
        <v>93</v>
      </c>
      <c r="G163" s="24">
        <v>5472.5</v>
      </c>
      <c r="H163" s="24"/>
      <c r="I163" s="24">
        <v>2177.1</v>
      </c>
      <c r="J163" s="24"/>
    </row>
    <row r="164" spans="1:10" s="13" customFormat="1" ht="93.6">
      <c r="A164" s="16">
        <v>2</v>
      </c>
      <c r="B164" s="32" t="s">
        <v>199</v>
      </c>
      <c r="C164" s="33" t="s">
        <v>83</v>
      </c>
      <c r="D164" s="33" t="s">
        <v>90</v>
      </c>
      <c r="E164" s="33" t="s">
        <v>45</v>
      </c>
      <c r="F164" s="33"/>
      <c r="G164" s="34">
        <f>SUMIFS(G165:G1215,$C165:$C1215,$C165,$D165:$D1215,$D165,$E165:$E1215,$E165)</f>
        <v>1490</v>
      </c>
      <c r="H164" s="34">
        <f>SUMIFS(H165:H1215,$C165:$C1215,$C165,$D165:$D1215,$D165,$E165:$E1215,$E165)</f>
        <v>0</v>
      </c>
      <c r="I164" s="34">
        <f>SUMIFS(I165:I1215,$C165:$C1215,$C165,$D165:$D1215,$D165,$E165:$E1215,$E165)</f>
        <v>1490</v>
      </c>
      <c r="J164" s="34">
        <f>SUMIFS(J165:J1215,$C165:$C1215,$C165,$D165:$D1215,$D165,$E165:$E1215,$E165)</f>
        <v>0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45</v>
      </c>
      <c r="F165" s="23" t="s">
        <v>93</v>
      </c>
      <c r="G165" s="24">
        <v>1490</v>
      </c>
      <c r="H165" s="24"/>
      <c r="I165" s="24">
        <v>1490</v>
      </c>
      <c r="J165" s="24"/>
    </row>
    <row r="166" spans="1:10" s="13" customFormat="1" ht="62.4">
      <c r="A166" s="16">
        <v>2</v>
      </c>
      <c r="B166" s="41" t="s">
        <v>201</v>
      </c>
      <c r="C166" s="33" t="s">
        <v>83</v>
      </c>
      <c r="D166" s="33" t="s">
        <v>90</v>
      </c>
      <c r="E166" s="33" t="s">
        <v>50</v>
      </c>
      <c r="F166" s="33"/>
      <c r="G166" s="34">
        <f>SUMIFS(G167:G1217,$C167:$C1217,$C167,$D167:$D1217,$D167,$E167:$E1217,$E167)</f>
        <v>28158.5</v>
      </c>
      <c r="H166" s="34">
        <f>SUMIFS(H167:H1217,$C167:$C1217,$C167,$D167:$D1217,$D167,$E167:$E1217,$E167)</f>
        <v>0</v>
      </c>
      <c r="I166" s="34">
        <f>SUMIFS(I167:I1217,$C167:$C1217,$C167,$D167:$D1217,$D167,$E167:$E1217,$E167)</f>
        <v>28158.5</v>
      </c>
      <c r="J166" s="34">
        <f>SUMIFS(J167:J1217,$C167:$C1217,$C167,$D167:$D1217,$D167,$E167:$E1217,$E167)</f>
        <v>0</v>
      </c>
    </row>
    <row r="167" spans="1:10" s="13" customFormat="1" ht="46.8">
      <c r="A167" s="17">
        <v>3</v>
      </c>
      <c r="B167" s="22" t="s">
        <v>11</v>
      </c>
      <c r="C167" s="23" t="s">
        <v>83</v>
      </c>
      <c r="D167" s="23" t="s">
        <v>90</v>
      </c>
      <c r="E167" s="23" t="s">
        <v>50</v>
      </c>
      <c r="F167" s="23" t="s">
        <v>75</v>
      </c>
      <c r="G167" s="24">
        <v>28158.5</v>
      </c>
      <c r="H167" s="24"/>
      <c r="I167" s="24">
        <v>28158.5</v>
      </c>
      <c r="J167" s="24"/>
    </row>
    <row r="168" spans="1:10" s="13" customFormat="1" ht="46.8">
      <c r="A168" s="16">
        <v>2</v>
      </c>
      <c r="B168" s="41" t="s">
        <v>168</v>
      </c>
      <c r="C168" s="33" t="s">
        <v>83</v>
      </c>
      <c r="D168" s="33" t="s">
        <v>90</v>
      </c>
      <c r="E168" s="33" t="s">
        <v>165</v>
      </c>
      <c r="F168" s="33"/>
      <c r="G168" s="34">
        <f>SUMIFS(G169:G1219,$C169:$C1219,$C169,$D169:$D1219,$D169,$E169:$E1219,$E169)</f>
        <v>5381.9</v>
      </c>
      <c r="H168" s="34">
        <f>SUMIFS(H169:H1219,$C169:$C1219,$C169,$D169:$D1219,$D169,$E169:$E1219,$E169)</f>
        <v>0</v>
      </c>
      <c r="I168" s="34">
        <f>SUMIFS(I169:I1219,$C169:$C1219,$C169,$D169:$D1219,$D169,$E169:$E1219,$E169)</f>
        <v>5381.9</v>
      </c>
      <c r="J168" s="34">
        <f>SUMIFS(J169:J1219,$C169:$C1219,$C169,$D169:$D1219,$D169,$E169:$E1219,$E169)</f>
        <v>0</v>
      </c>
    </row>
    <row r="169" spans="1:10" s="13" customFormat="1" ht="46.8">
      <c r="A169" s="17">
        <v>3</v>
      </c>
      <c r="B169" s="22" t="s">
        <v>11</v>
      </c>
      <c r="C169" s="23" t="s">
        <v>83</v>
      </c>
      <c r="D169" s="23" t="s">
        <v>90</v>
      </c>
      <c r="E169" s="23" t="s">
        <v>165</v>
      </c>
      <c r="F169" s="23" t="s">
        <v>75</v>
      </c>
      <c r="G169" s="24">
        <v>1393.8</v>
      </c>
      <c r="H169" s="24"/>
      <c r="I169" s="24">
        <v>2497</v>
      </c>
      <c r="J169" s="24"/>
    </row>
    <row r="170" spans="1:10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165</v>
      </c>
      <c r="F170" s="23" t="s">
        <v>93</v>
      </c>
      <c r="G170" s="24">
        <v>3988.1</v>
      </c>
      <c r="H170" s="24"/>
      <c r="I170" s="24">
        <v>2884.9</v>
      </c>
      <c r="J170" s="24"/>
    </row>
    <row r="171" spans="1:10" s="13" customFormat="1" ht="15.6">
      <c r="A171" s="15">
        <v>1</v>
      </c>
      <c r="B171" s="29" t="s">
        <v>63</v>
      </c>
      <c r="C171" s="30" t="s">
        <v>83</v>
      </c>
      <c r="D171" s="30" t="s">
        <v>80</v>
      </c>
      <c r="E171" s="30"/>
      <c r="F171" s="30"/>
      <c r="G171" s="31">
        <f>SUMIFS(G172:G1226,$C172:$C1226,$C172,$D172:$D1226,$D172)/2</f>
        <v>10298.9</v>
      </c>
      <c r="H171" s="31">
        <f>SUMIFS(H172:H1226,$C172:$C1226,$C172,$D172:$D1226,$D172)/2</f>
        <v>0</v>
      </c>
      <c r="I171" s="31">
        <f>SUMIFS(I172:I1226,$C172:$C1226,$C172,$D172:$D1226,$D172)/2</f>
        <v>10298.9</v>
      </c>
      <c r="J171" s="31">
        <f>SUMIFS(J172:J1226,$C172:$C1226,$C172,$D172:$D1226,$D172)/2</f>
        <v>0</v>
      </c>
    </row>
    <row r="172" spans="1:10" s="13" customFormat="1" ht="46.8">
      <c r="A172" s="16">
        <v>2</v>
      </c>
      <c r="B172" s="41" t="s">
        <v>206</v>
      </c>
      <c r="C172" s="33" t="s">
        <v>83</v>
      </c>
      <c r="D172" s="33" t="s">
        <v>80</v>
      </c>
      <c r="E172" s="33" t="s">
        <v>17</v>
      </c>
      <c r="F172" s="33"/>
      <c r="G172" s="34">
        <f>SUMIFS(G173:G1223,$C173:$C1223,$C173,$D173:$D1223,$D173,$E173:$E1223,$E173)</f>
        <v>10298.9</v>
      </c>
      <c r="H172" s="34">
        <f>SUMIFS(H173:H1223,$C173:$C1223,$C173,$D173:$D1223,$D173,$E173:$E1223,$E173)</f>
        <v>0</v>
      </c>
      <c r="I172" s="34">
        <f>SUMIFS(I173:I1223,$C173:$C1223,$C173,$D173:$D1223,$D173,$E173:$E1223,$E173)</f>
        <v>10298.9</v>
      </c>
      <c r="J172" s="34">
        <f>SUMIFS(J173:J1223,$C173:$C1223,$C173,$D173:$D1223,$D173,$E173:$E1223,$E173)</f>
        <v>0</v>
      </c>
    </row>
    <row r="173" spans="1:10" s="13" customFormat="1" ht="15.6">
      <c r="A173" s="17">
        <v>3</v>
      </c>
      <c r="B173" s="22" t="s">
        <v>46</v>
      </c>
      <c r="C173" s="23" t="s">
        <v>83</v>
      </c>
      <c r="D173" s="23" t="s">
        <v>80</v>
      </c>
      <c r="E173" s="23" t="s">
        <v>17</v>
      </c>
      <c r="F173" s="23" t="s">
        <v>93</v>
      </c>
      <c r="G173" s="24">
        <v>10298.9</v>
      </c>
      <c r="H173" s="24"/>
      <c r="I173" s="24">
        <v>10298.9</v>
      </c>
      <c r="J173" s="24"/>
    </row>
    <row r="174" spans="1:10" s="13" customFormat="1" ht="140.4">
      <c r="A174" s="17">
        <v>3</v>
      </c>
      <c r="B174" s="22" t="s">
        <v>121</v>
      </c>
      <c r="C174" s="23" t="s">
        <v>83</v>
      </c>
      <c r="D174" s="23" t="s">
        <v>80</v>
      </c>
      <c r="E174" s="23" t="s">
        <v>17</v>
      </c>
      <c r="F174" s="23" t="s">
        <v>122</v>
      </c>
      <c r="G174" s="24"/>
      <c r="H174" s="24"/>
      <c r="I174" s="24"/>
      <c r="J174" s="24"/>
    </row>
    <row r="175" spans="1:10" s="13" customFormat="1" ht="15.6">
      <c r="A175" s="15">
        <v>1</v>
      </c>
      <c r="B175" s="29" t="s">
        <v>143</v>
      </c>
      <c r="C175" s="30" t="s">
        <v>83</v>
      </c>
      <c r="D175" s="30" t="s">
        <v>83</v>
      </c>
      <c r="E175" s="30"/>
      <c r="F175" s="30"/>
      <c r="G175" s="31">
        <f>SUMIFS(G176:G1230,$C176:$C1230,$C176,$D176:$D1230,$D176)/2</f>
        <v>9962.4000000000015</v>
      </c>
      <c r="H175" s="31">
        <f>SUMIFS(H176:H1230,$C176:$C1230,$C176,$D176:$D1230,$D176)/2</f>
        <v>2705.2</v>
      </c>
      <c r="I175" s="31">
        <f>SUMIFS(I176:I1230,$C176:$C1230,$C176,$D176:$D1230,$D176)/2</f>
        <v>9962.4000000000015</v>
      </c>
      <c r="J175" s="31">
        <f>SUMIFS(J176:J1230,$C176:$C1230,$C176,$D176:$D1230,$D176)/2</f>
        <v>2705.2</v>
      </c>
    </row>
    <row r="176" spans="1:10" s="13" customFormat="1" ht="31.2">
      <c r="A176" s="16">
        <v>2</v>
      </c>
      <c r="B176" s="32" t="s">
        <v>187</v>
      </c>
      <c r="C176" s="33" t="s">
        <v>83</v>
      </c>
      <c r="D176" s="33" t="s">
        <v>83</v>
      </c>
      <c r="E176" s="33" t="s">
        <v>22</v>
      </c>
      <c r="F176" s="33"/>
      <c r="G176" s="34">
        <f>SUMIFS(G177:G1227,$C177:$C1227,$C177,$D177:$D1227,$D177,$E177:$E1227,$E177)</f>
        <v>6139.1</v>
      </c>
      <c r="H176" s="34">
        <f>SUMIFS(H177:H1227,$C177:$C1227,$C177,$D177:$D1227,$D177,$E177:$E1227,$E177)</f>
        <v>462</v>
      </c>
      <c r="I176" s="34">
        <f>SUMIFS(I177:I1227,$C177:$C1227,$C177,$D177:$D1227,$D177,$E177:$E1227,$E177)</f>
        <v>6139.1</v>
      </c>
      <c r="J176" s="34">
        <f>SUMIFS(J177:J1227,$C177:$C1227,$C177,$D177:$D1227,$D177,$E177:$E1227,$E177)</f>
        <v>462</v>
      </c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83</v>
      </c>
      <c r="E177" s="23" t="s">
        <v>22</v>
      </c>
      <c r="F177" s="23" t="s">
        <v>93</v>
      </c>
      <c r="G177" s="24">
        <v>6139.1</v>
      </c>
      <c r="H177" s="24">
        <v>462</v>
      </c>
      <c r="I177" s="24">
        <v>6139.1</v>
      </c>
      <c r="J177" s="24">
        <v>462</v>
      </c>
    </row>
    <row r="178" spans="1:10" s="13" customFormat="1" ht="46.8">
      <c r="A178" s="16">
        <v>2</v>
      </c>
      <c r="B178" s="35" t="s">
        <v>207</v>
      </c>
      <c r="C178" s="33" t="s">
        <v>83</v>
      </c>
      <c r="D178" s="33" t="s">
        <v>83</v>
      </c>
      <c r="E178" s="33" t="s">
        <v>64</v>
      </c>
      <c r="F178" s="33"/>
      <c r="G178" s="34">
        <f>SUMIFS(G179:G1229,$C179:$C1229,$C179,$D179:$D1229,$D179,$E179:$E1229,$E179)</f>
        <v>1580.1</v>
      </c>
      <c r="H178" s="34">
        <f>SUMIFS(H179:H1229,$C179:$C1229,$C179,$D179:$D1229,$D179,$E179:$E1229,$E179)</f>
        <v>0</v>
      </c>
      <c r="I178" s="34">
        <f>SUMIFS(I179:I1229,$C179:$C1229,$C179,$D179:$D1229,$D179,$E179:$E1229,$E179)</f>
        <v>1580.1</v>
      </c>
      <c r="J178" s="34">
        <f>SUMIFS(J179:J1229,$C179:$C1229,$C179,$D179:$D1229,$D179,$E179:$E1229,$E179)</f>
        <v>0</v>
      </c>
    </row>
    <row r="179" spans="1:10" s="13" customFormat="1" ht="15.6">
      <c r="A179" s="17">
        <v>3</v>
      </c>
      <c r="B179" s="22" t="s">
        <v>46</v>
      </c>
      <c r="C179" s="23" t="s">
        <v>83</v>
      </c>
      <c r="D179" s="23" t="s">
        <v>83</v>
      </c>
      <c r="E179" s="23" t="s">
        <v>64</v>
      </c>
      <c r="F179" s="23" t="s">
        <v>93</v>
      </c>
      <c r="G179" s="24">
        <v>1580.1</v>
      </c>
      <c r="H179" s="24"/>
      <c r="I179" s="24">
        <v>1580.1</v>
      </c>
      <c r="J179" s="24"/>
    </row>
    <row r="180" spans="1:10" s="13" customFormat="1" ht="31.2">
      <c r="A180" s="16">
        <v>2</v>
      </c>
      <c r="B180" s="32" t="s">
        <v>62</v>
      </c>
      <c r="C180" s="33" t="s">
        <v>83</v>
      </c>
      <c r="D180" s="33" t="s">
        <v>83</v>
      </c>
      <c r="E180" s="33" t="s">
        <v>125</v>
      </c>
      <c r="F180" s="33"/>
      <c r="G180" s="34">
        <f>SUMIFS(G181:G1231,$C181:$C1231,$C181,$D181:$D1231,$D181,$E181:$E1231,$E181)</f>
        <v>2243.1999999999998</v>
      </c>
      <c r="H180" s="34">
        <f>SUMIFS(H181:H1231,$C181:$C1231,$C181,$D181:$D1231,$D181,$E181:$E1231,$E181)</f>
        <v>2243.1999999999998</v>
      </c>
      <c r="I180" s="34">
        <f>SUMIFS(I181:I1231,$C181:$C1231,$C181,$D181:$D1231,$D181,$E181:$E1231,$E181)</f>
        <v>2243.1999999999998</v>
      </c>
      <c r="J180" s="34">
        <f>SUMIFS(J181:J1231,$C181:$C1231,$C181,$D181:$D1231,$D181,$E181:$E1231,$E181)</f>
        <v>2243.1999999999998</v>
      </c>
    </row>
    <row r="181" spans="1:10" s="13" customFormat="1" ht="46.8">
      <c r="A181" s="17">
        <v>3</v>
      </c>
      <c r="B181" s="22" t="s">
        <v>11</v>
      </c>
      <c r="C181" s="23" t="s">
        <v>83</v>
      </c>
      <c r="D181" s="23" t="s">
        <v>83</v>
      </c>
      <c r="E181" s="23" t="s">
        <v>125</v>
      </c>
      <c r="F181" s="23" t="s">
        <v>75</v>
      </c>
      <c r="G181" s="24">
        <v>2243.1999999999998</v>
      </c>
      <c r="H181" s="24">
        <v>2243.1999999999998</v>
      </c>
      <c r="I181" s="24">
        <v>2243.1999999999998</v>
      </c>
      <c r="J181" s="24">
        <v>2243.1999999999998</v>
      </c>
    </row>
    <row r="182" spans="1:10" s="13" customFormat="1" ht="15.6">
      <c r="A182" s="14">
        <v>0</v>
      </c>
      <c r="B182" s="26" t="s">
        <v>146</v>
      </c>
      <c r="C182" s="27" t="s">
        <v>85</v>
      </c>
      <c r="D182" s="27" t="s">
        <v>116</v>
      </c>
      <c r="E182" s="27"/>
      <c r="F182" s="27"/>
      <c r="G182" s="28">
        <f>SUMIFS(G183:G1248,$C183:$C1248,$C183)/3</f>
        <v>46486.19999999999</v>
      </c>
      <c r="H182" s="28">
        <f>SUMIFS(H183:H1238,$C183:$C1238,$C183)/3</f>
        <v>282</v>
      </c>
      <c r="I182" s="28">
        <f>SUMIFS(I183:I1248,$C183:$C1248,$C183)/3</f>
        <v>46486.19999999999</v>
      </c>
      <c r="J182" s="28">
        <f>SUMIFS(J183:J1238,$C183:$C1238,$C183)/3</f>
        <v>282</v>
      </c>
    </row>
    <row r="183" spans="1:10" s="13" customFormat="1" ht="15.6">
      <c r="A183" s="15">
        <v>1</v>
      </c>
      <c r="B183" s="29" t="s">
        <v>24</v>
      </c>
      <c r="C183" s="30" t="s">
        <v>85</v>
      </c>
      <c r="D183" s="30" t="s">
        <v>71</v>
      </c>
      <c r="E183" s="30" t="s">
        <v>6</v>
      </c>
      <c r="F183" s="30" t="s">
        <v>73</v>
      </c>
      <c r="G183" s="31">
        <f>SUMIFS(G184:G1238,$C184:$C1238,$C184,$D184:$D1238,$D184)/2</f>
        <v>46486.19999999999</v>
      </c>
      <c r="H183" s="31">
        <f>SUMIFS(H184:H1238,$C184:$C1238,$C184,$D184:$D1238,$D184)/2</f>
        <v>282</v>
      </c>
      <c r="I183" s="31">
        <f>SUMIFS(I184:I1238,$C184:$C1238,$C184,$D184:$D1238,$D184)/2</f>
        <v>46486.19999999999</v>
      </c>
      <c r="J183" s="31">
        <f>SUMIFS(J184:J1238,$C184:$C1238,$C184,$D184:$D1238,$D184)/2</f>
        <v>282</v>
      </c>
    </row>
    <row r="184" spans="1:10" s="13" customFormat="1" ht="31.2">
      <c r="A184" s="16">
        <v>2</v>
      </c>
      <c r="B184" s="32" t="s">
        <v>208</v>
      </c>
      <c r="C184" s="33" t="s">
        <v>85</v>
      </c>
      <c r="D184" s="33" t="s">
        <v>71</v>
      </c>
      <c r="E184" s="33" t="s">
        <v>25</v>
      </c>
      <c r="F184" s="33"/>
      <c r="G184" s="34">
        <f>SUMIFS(G185:G1235,$C185:$C1235,$C185,$D185:$D1235,$D185,$E185:$E1235,$E185)</f>
        <v>31062.6</v>
      </c>
      <c r="H184" s="34">
        <f>SUMIFS(H185:H1235,$C185:$C1235,$C185,$D185:$D1235,$D185,$E185:$E1235,$E185)</f>
        <v>78.099999999999994</v>
      </c>
      <c r="I184" s="34">
        <f>SUMIFS(I185:I1235,$C185:$C1235,$C185,$D185:$D1235,$D185,$E185:$E1235,$E185)</f>
        <v>31062.6</v>
      </c>
      <c r="J184" s="34">
        <f>SUMIFS(J185:J1235,$C185:$C1235,$C185,$D185:$D1235,$D185,$E185:$E1235,$E185)</f>
        <v>78.099999999999994</v>
      </c>
    </row>
    <row r="185" spans="1:10" s="13" customFormat="1" ht="31.2">
      <c r="A185" s="17">
        <v>3</v>
      </c>
      <c r="B185" s="22" t="s">
        <v>23</v>
      </c>
      <c r="C185" s="23" t="s">
        <v>85</v>
      </c>
      <c r="D185" s="23" t="s">
        <v>71</v>
      </c>
      <c r="E185" s="23" t="s">
        <v>25</v>
      </c>
      <c r="F185" s="23" t="s">
        <v>84</v>
      </c>
      <c r="G185" s="24">
        <v>3643.6</v>
      </c>
      <c r="H185" s="24"/>
      <c r="I185" s="24">
        <v>3643.6</v>
      </c>
      <c r="J185" s="24"/>
    </row>
    <row r="186" spans="1:10" s="13" customFormat="1" ht="46.8">
      <c r="A186" s="17">
        <v>3</v>
      </c>
      <c r="B186" s="22" t="s">
        <v>11</v>
      </c>
      <c r="C186" s="23" t="s">
        <v>85</v>
      </c>
      <c r="D186" s="23" t="s">
        <v>71</v>
      </c>
      <c r="E186" s="23" t="s">
        <v>25</v>
      </c>
      <c r="F186" s="23" t="s">
        <v>75</v>
      </c>
      <c r="G186" s="24">
        <v>364.7</v>
      </c>
      <c r="H186" s="24"/>
      <c r="I186" s="24">
        <v>364.7</v>
      </c>
      <c r="J186" s="24"/>
    </row>
    <row r="187" spans="1:10" s="13" customFormat="1" ht="15.6">
      <c r="A187" s="17">
        <v>3</v>
      </c>
      <c r="B187" s="22" t="s">
        <v>174</v>
      </c>
      <c r="C187" s="23" t="s">
        <v>85</v>
      </c>
      <c r="D187" s="23" t="s">
        <v>71</v>
      </c>
      <c r="E187" s="23" t="s">
        <v>25</v>
      </c>
      <c r="F187" s="23" t="s">
        <v>173</v>
      </c>
      <c r="G187" s="24"/>
      <c r="H187" s="24"/>
      <c r="I187" s="24"/>
      <c r="J187" s="24"/>
    </row>
    <row r="188" spans="1:10" s="13" customFormat="1" ht="15.6">
      <c r="A188" s="17">
        <v>3</v>
      </c>
      <c r="B188" s="22" t="s">
        <v>46</v>
      </c>
      <c r="C188" s="23" t="s">
        <v>85</v>
      </c>
      <c r="D188" s="23" t="s">
        <v>71</v>
      </c>
      <c r="E188" s="23" t="s">
        <v>25</v>
      </c>
      <c r="F188" s="23" t="s">
        <v>93</v>
      </c>
      <c r="G188" s="24">
        <v>27052.6</v>
      </c>
      <c r="H188" s="24">
        <v>78.099999999999994</v>
      </c>
      <c r="I188" s="24">
        <v>27052.6</v>
      </c>
      <c r="J188" s="24">
        <v>78.099999999999994</v>
      </c>
    </row>
    <row r="189" spans="1:10" s="13" customFormat="1" ht="15.6">
      <c r="A189" s="17">
        <v>3</v>
      </c>
      <c r="B189" s="22" t="s">
        <v>12</v>
      </c>
      <c r="C189" s="23" t="s">
        <v>85</v>
      </c>
      <c r="D189" s="23" t="s">
        <v>71</v>
      </c>
      <c r="E189" s="23" t="s">
        <v>25</v>
      </c>
      <c r="F189" s="23" t="s">
        <v>76</v>
      </c>
      <c r="G189" s="24">
        <v>1.7</v>
      </c>
      <c r="H189" s="24"/>
      <c r="I189" s="24">
        <v>1.7</v>
      </c>
      <c r="J189" s="24"/>
    </row>
    <row r="190" spans="1:10" s="13" customFormat="1" ht="46.8">
      <c r="A190" s="16">
        <v>2</v>
      </c>
      <c r="B190" s="32" t="s">
        <v>209</v>
      </c>
      <c r="C190" s="33" t="s">
        <v>85</v>
      </c>
      <c r="D190" s="33" t="s">
        <v>71</v>
      </c>
      <c r="E190" s="33" t="s">
        <v>26</v>
      </c>
      <c r="F190" s="33"/>
      <c r="G190" s="34">
        <f>SUMIFS(G191:G1241,$C191:$C1241,$C191,$D191:$D1241,$D191,$E191:$E1241,$E191)</f>
        <v>8354.4</v>
      </c>
      <c r="H190" s="34">
        <f>SUMIFS(H191:H1241,$C191:$C1241,$C191,$D191:$D1241,$D191,$E191:$E1241,$E191)</f>
        <v>203.9</v>
      </c>
      <c r="I190" s="34">
        <f>SUMIFS(I191:I1241,$C191:$C1241,$C191,$D191:$D1241,$D191,$E191:$E1241,$E191)</f>
        <v>8354.4</v>
      </c>
      <c r="J190" s="34">
        <f>SUMIFS(J191:J1241,$C191:$C1241,$C191,$D191:$D1241,$D191,$E191:$E1241,$E191)</f>
        <v>203.9</v>
      </c>
    </row>
    <row r="191" spans="1:10" s="13" customFormat="1" ht="31.2">
      <c r="A191" s="17">
        <v>3</v>
      </c>
      <c r="B191" s="22" t="s">
        <v>23</v>
      </c>
      <c r="C191" s="23" t="s">
        <v>85</v>
      </c>
      <c r="D191" s="23" t="s">
        <v>71</v>
      </c>
      <c r="E191" s="23" t="s">
        <v>26</v>
      </c>
      <c r="F191" s="23" t="s">
        <v>84</v>
      </c>
      <c r="G191" s="24">
        <v>1157.7</v>
      </c>
      <c r="H191" s="24"/>
      <c r="I191" s="24">
        <v>1157.7</v>
      </c>
      <c r="J191" s="24"/>
    </row>
    <row r="192" spans="1:10" s="13" customFormat="1" ht="46.8">
      <c r="A192" s="17">
        <v>3</v>
      </c>
      <c r="B192" s="22" t="s">
        <v>11</v>
      </c>
      <c r="C192" s="23" t="s">
        <v>85</v>
      </c>
      <c r="D192" s="23" t="s">
        <v>71</v>
      </c>
      <c r="E192" s="23" t="s">
        <v>26</v>
      </c>
      <c r="F192" s="23" t="s">
        <v>75</v>
      </c>
      <c r="G192" s="24">
        <v>146.5</v>
      </c>
      <c r="H192" s="24">
        <v>203.9</v>
      </c>
      <c r="I192" s="24">
        <v>146.5</v>
      </c>
      <c r="J192" s="24">
        <v>203.9</v>
      </c>
    </row>
    <row r="193" spans="1:10" s="13" customFormat="1" ht="15.6">
      <c r="A193" s="17">
        <v>3</v>
      </c>
      <c r="B193" s="22" t="s">
        <v>46</v>
      </c>
      <c r="C193" s="23" t="s">
        <v>85</v>
      </c>
      <c r="D193" s="23" t="s">
        <v>71</v>
      </c>
      <c r="E193" s="23" t="s">
        <v>26</v>
      </c>
      <c r="F193" s="23" t="s">
        <v>93</v>
      </c>
      <c r="G193" s="24">
        <v>7050.2</v>
      </c>
      <c r="H193" s="24"/>
      <c r="I193" s="24">
        <v>7050.2</v>
      </c>
      <c r="J193" s="24"/>
    </row>
    <row r="194" spans="1:10" s="13" customFormat="1" ht="46.8">
      <c r="A194" s="16">
        <v>2</v>
      </c>
      <c r="B194" s="41" t="s">
        <v>212</v>
      </c>
      <c r="C194" s="33" t="s">
        <v>85</v>
      </c>
      <c r="D194" s="33" t="s">
        <v>71</v>
      </c>
      <c r="E194" s="33" t="s">
        <v>211</v>
      </c>
      <c r="F194" s="33"/>
      <c r="G194" s="34">
        <f>SUMIFS(G195:G1245,$C195:$C1245,$C195,$D195:$D1245,$D195,$E195:$E1245,$E195)</f>
        <v>6989.2</v>
      </c>
      <c r="H194" s="34">
        <f>SUMIFS(H195:H1245,$C195:$C1245,$C195,$D195:$D1245,$D195,$E195:$E1245,$E195)</f>
        <v>0</v>
      </c>
      <c r="I194" s="34">
        <f>SUMIFS(I195:I1245,$C195:$C1245,$C195,$D195:$D1245,$D195,$E195:$E1245,$E195)</f>
        <v>6989.2</v>
      </c>
      <c r="J194" s="34">
        <f>SUMIFS(J195:J1245,$C195:$C1245,$C195,$D195:$D1245,$D195,$E195:$E1245,$E195)</f>
        <v>0</v>
      </c>
    </row>
    <row r="195" spans="1:10" s="13" customFormat="1" ht="15.6">
      <c r="A195" s="17">
        <v>3</v>
      </c>
      <c r="B195" s="22" t="s">
        <v>46</v>
      </c>
      <c r="C195" s="23" t="s">
        <v>85</v>
      </c>
      <c r="D195" s="23" t="s">
        <v>71</v>
      </c>
      <c r="E195" s="23" t="s">
        <v>211</v>
      </c>
      <c r="F195" s="23" t="s">
        <v>93</v>
      </c>
      <c r="G195" s="24">
        <v>6989.2</v>
      </c>
      <c r="H195" s="24"/>
      <c r="I195" s="24">
        <v>6989.2</v>
      </c>
      <c r="J195" s="24"/>
    </row>
    <row r="196" spans="1:10" s="13" customFormat="1" ht="53.4" customHeight="1">
      <c r="A196" s="16">
        <v>2</v>
      </c>
      <c r="B196" s="41" t="s">
        <v>134</v>
      </c>
      <c r="C196" s="33" t="s">
        <v>85</v>
      </c>
      <c r="D196" s="33" t="s">
        <v>71</v>
      </c>
      <c r="E196" s="33" t="s">
        <v>135</v>
      </c>
      <c r="F196" s="33"/>
      <c r="G196" s="34">
        <f>SUMIFS(G197:G1247,$C197:$C1247,$C197,$D197:$D1247,$D197,$E197:$E1247,$E197)</f>
        <v>50</v>
      </c>
      <c r="H196" s="34">
        <f>SUMIFS(H197:H1247,$C197:$C1247,$C197,$D197:$D1247,$D197,$E197:$E1247,$E197)</f>
        <v>0</v>
      </c>
      <c r="I196" s="34">
        <f>SUMIFS(I197:I1247,$C197:$C1247,$C197,$D197:$D1247,$D197,$E197:$E1247,$E197)</f>
        <v>50</v>
      </c>
      <c r="J196" s="34">
        <f>SUMIFS(J197:J1247,$C197:$C1247,$C197,$D197:$D1247,$D197,$E197:$E1247,$E197)</f>
        <v>0</v>
      </c>
    </row>
    <row r="197" spans="1:10" s="13" customFormat="1" ht="46.8">
      <c r="A197" s="17">
        <v>3</v>
      </c>
      <c r="B197" s="22" t="s">
        <v>11</v>
      </c>
      <c r="C197" s="23" t="s">
        <v>85</v>
      </c>
      <c r="D197" s="23" t="s">
        <v>71</v>
      </c>
      <c r="E197" s="23" t="s">
        <v>135</v>
      </c>
      <c r="F197" s="23" t="s">
        <v>75</v>
      </c>
      <c r="G197" s="24">
        <v>0</v>
      </c>
      <c r="H197" s="24"/>
      <c r="I197" s="24">
        <v>0</v>
      </c>
      <c r="J197" s="24"/>
    </row>
    <row r="198" spans="1:10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135</v>
      </c>
      <c r="F198" s="23" t="s">
        <v>93</v>
      </c>
      <c r="G198" s="24">
        <v>50</v>
      </c>
      <c r="H198" s="24"/>
      <c r="I198" s="24">
        <v>50</v>
      </c>
      <c r="J198" s="24"/>
    </row>
    <row r="199" spans="1:10" s="13" customFormat="1" ht="62.4">
      <c r="A199" s="16">
        <v>2</v>
      </c>
      <c r="B199" s="41" t="s">
        <v>172</v>
      </c>
      <c r="C199" s="33" t="s">
        <v>85</v>
      </c>
      <c r="D199" s="33" t="s">
        <v>71</v>
      </c>
      <c r="E199" s="33" t="s">
        <v>171</v>
      </c>
      <c r="F199" s="33"/>
      <c r="G199" s="34">
        <f>SUMIFS(G200:G1250,$C200:$C1250,$C200,$D200:$D1250,$D200,$E200:$E1250,$E200)</f>
        <v>30</v>
      </c>
      <c r="H199" s="34">
        <f>SUMIFS(H200:H1250,$C200:$C1250,$C200,$D200:$D1250,$D200,$E200:$E1250,$E200)</f>
        <v>0</v>
      </c>
      <c r="I199" s="34">
        <f>SUMIFS(I200:I1250,$C200:$C1250,$C200,$D200:$D1250,$D200,$E200:$E1250,$E200)</f>
        <v>30</v>
      </c>
      <c r="J199" s="34">
        <f>SUMIFS(J200:J1250,$C200:$C1250,$C200,$D200:$D1250,$D200,$E200:$E1250,$E200)</f>
        <v>0</v>
      </c>
    </row>
    <row r="200" spans="1:10" s="13" customFormat="1" ht="46.8">
      <c r="A200" s="17">
        <v>3</v>
      </c>
      <c r="B200" s="22" t="s">
        <v>11</v>
      </c>
      <c r="C200" s="23" t="s">
        <v>85</v>
      </c>
      <c r="D200" s="23" t="s">
        <v>71</v>
      </c>
      <c r="E200" s="23" t="s">
        <v>171</v>
      </c>
      <c r="F200" s="23" t="s">
        <v>75</v>
      </c>
      <c r="G200" s="24">
        <v>0</v>
      </c>
      <c r="H200" s="24"/>
      <c r="I200" s="24">
        <v>0</v>
      </c>
      <c r="J200" s="24"/>
    </row>
    <row r="201" spans="1:10" s="13" customFormat="1" ht="15.6">
      <c r="A201" s="17">
        <v>3</v>
      </c>
      <c r="B201" s="22" t="s">
        <v>46</v>
      </c>
      <c r="C201" s="23" t="s">
        <v>85</v>
      </c>
      <c r="D201" s="23" t="s">
        <v>71</v>
      </c>
      <c r="E201" s="23" t="s">
        <v>171</v>
      </c>
      <c r="F201" s="23" t="s">
        <v>93</v>
      </c>
      <c r="G201" s="24">
        <v>30</v>
      </c>
      <c r="H201" s="24"/>
      <c r="I201" s="24">
        <v>30</v>
      </c>
      <c r="J201" s="24"/>
    </row>
    <row r="202" spans="1:10" s="13" customFormat="1" ht="15.6">
      <c r="A202" s="14">
        <v>0</v>
      </c>
      <c r="B202" s="26" t="s">
        <v>137</v>
      </c>
      <c r="C202" s="27" t="s">
        <v>91</v>
      </c>
      <c r="D202" s="27" t="s">
        <v>116</v>
      </c>
      <c r="E202" s="27"/>
      <c r="F202" s="27"/>
      <c r="G202" s="28">
        <f>SUMIFS(G203:G1268,$C203:$C1268,$C203)/3</f>
        <v>0</v>
      </c>
      <c r="H202" s="28">
        <f>SUMIFS(H203:H1258,$C203:$C1258,$C203)/3</f>
        <v>0</v>
      </c>
      <c r="I202" s="28">
        <f>SUMIFS(I203:I1268,$C203:$C1268,$C203)/3</f>
        <v>0</v>
      </c>
      <c r="J202" s="28">
        <f>SUMIFS(J203:J1258,$C203:$C1258,$C203)/3</f>
        <v>0</v>
      </c>
    </row>
    <row r="203" spans="1:10" s="13" customFormat="1" ht="15.6">
      <c r="A203" s="15">
        <v>1</v>
      </c>
      <c r="B203" s="40" t="s">
        <v>192</v>
      </c>
      <c r="C203" s="44" t="s">
        <v>91</v>
      </c>
      <c r="D203" s="44" t="s">
        <v>90</v>
      </c>
      <c r="E203" s="44"/>
      <c r="F203" s="44"/>
      <c r="G203" s="31">
        <f>SUMIFS(G204:G1258,$C204:$C1258,$C204,$D204:$D1258,$D204)/2</f>
        <v>0</v>
      </c>
      <c r="H203" s="31">
        <f>SUMIFS(H204:H1258,$C204:$C1258,$C204,$D204:$D1258,$D204)/2</f>
        <v>0</v>
      </c>
      <c r="I203" s="31">
        <f>SUMIFS(I204:I1258,$C204:$C1258,$C204,$D204:$D1258,$D204)/2</f>
        <v>0</v>
      </c>
      <c r="J203" s="31">
        <f>SUMIFS(J204:J1258,$C204:$C1258,$C204,$D204:$D1258,$D204)/2</f>
        <v>0</v>
      </c>
    </row>
    <row r="204" spans="1:10" s="13" customFormat="1" ht="54" customHeight="1">
      <c r="A204" s="16">
        <v>2</v>
      </c>
      <c r="B204" s="32" t="s">
        <v>151</v>
      </c>
      <c r="C204" s="42" t="s">
        <v>91</v>
      </c>
      <c r="D204" s="42" t="s">
        <v>90</v>
      </c>
      <c r="E204" s="42" t="s">
        <v>60</v>
      </c>
      <c r="F204" s="42"/>
      <c r="G204" s="34">
        <f>SUMIFS(G205:G1255,$C205:$C1255,$C205,$D205:$D1255,$D205,$E205:$E1255,$E205)</f>
        <v>0</v>
      </c>
      <c r="H204" s="34">
        <f>SUMIFS(H205:H1255,$C205:$C1255,$C205,$D205:$D1255,$D205,$E205:$E1255,$E205)</f>
        <v>0</v>
      </c>
      <c r="I204" s="34">
        <f>SUMIFS(I205:I1255,$C205:$C1255,$C205,$D205:$D1255,$D205,$E205:$E1255,$E205)</f>
        <v>0</v>
      </c>
      <c r="J204" s="34">
        <f>SUMIFS(J205:J1255,$C205:$C1255,$C205,$D205:$D1255,$D205,$E205:$E1255,$E205)</f>
        <v>0</v>
      </c>
    </row>
    <row r="205" spans="1:10" s="13" customFormat="1" ht="15.6">
      <c r="A205" s="17">
        <v>3</v>
      </c>
      <c r="B205" s="22" t="s">
        <v>46</v>
      </c>
      <c r="C205" s="23" t="s">
        <v>91</v>
      </c>
      <c r="D205" s="23" t="s">
        <v>90</v>
      </c>
      <c r="E205" s="23" t="s">
        <v>60</v>
      </c>
      <c r="F205" s="23" t="s">
        <v>93</v>
      </c>
      <c r="G205" s="24"/>
      <c r="H205" s="25"/>
      <c r="I205" s="24"/>
      <c r="J205" s="25"/>
    </row>
    <row r="206" spans="1:10" s="13" customFormat="1" ht="15.6">
      <c r="A206" s="14">
        <v>0</v>
      </c>
      <c r="B206" s="26" t="s">
        <v>113</v>
      </c>
      <c r="C206" s="27" t="s">
        <v>86</v>
      </c>
      <c r="D206" s="27" t="s">
        <v>116</v>
      </c>
      <c r="E206" s="27"/>
      <c r="F206" s="27"/>
      <c r="G206" s="28">
        <f>SUMIFS(G207:G1272,$C207:$C1272,$C207)/3</f>
        <v>39398.999999999993</v>
      </c>
      <c r="H206" s="28">
        <f>SUMIFS(H207:H1262,$C207:$C1262,$C207)/3</f>
        <v>33479.799999999996</v>
      </c>
      <c r="I206" s="28">
        <f>SUMIFS(I207:I1272,$C207:$C1272,$C207)/3</f>
        <v>39398.999999999993</v>
      </c>
      <c r="J206" s="28">
        <f>SUMIFS(J207:J1262,$C207:$C1262,$C207)/3</f>
        <v>33479.799999999996</v>
      </c>
    </row>
    <row r="207" spans="1:10" s="13" customFormat="1" ht="15.6">
      <c r="A207" s="15">
        <v>1</v>
      </c>
      <c r="B207" s="29" t="s">
        <v>65</v>
      </c>
      <c r="C207" s="30" t="s">
        <v>86</v>
      </c>
      <c r="D207" s="30" t="s">
        <v>71</v>
      </c>
      <c r="E207" s="30" t="s">
        <v>6</v>
      </c>
      <c r="F207" s="30" t="s">
        <v>73</v>
      </c>
      <c r="G207" s="31">
        <f>SUMIFS(G208:G1262,$C208:$C1262,$C208,$D208:$D1262,$D208)/2</f>
        <v>1560.8</v>
      </c>
      <c r="H207" s="31">
        <f>SUMIFS(H208:H1262,$C208:$C1262,$C208,$D208:$D1262,$D208)/2</f>
        <v>0</v>
      </c>
      <c r="I207" s="31">
        <f>SUMIFS(I208:I1262,$C208:$C1262,$C208,$D208:$D1262,$D208)/2</f>
        <v>1560.8</v>
      </c>
      <c r="J207" s="31">
        <f>SUMIFS(J208:J1262,$C208:$C1262,$C208,$D208:$D1262,$D208)/2</f>
        <v>0</v>
      </c>
    </row>
    <row r="208" spans="1:10" s="13" customFormat="1" ht="31.2">
      <c r="A208" s="16">
        <v>2</v>
      </c>
      <c r="B208" s="32" t="s">
        <v>32</v>
      </c>
      <c r="C208" s="33" t="s">
        <v>86</v>
      </c>
      <c r="D208" s="33" t="s">
        <v>71</v>
      </c>
      <c r="E208" s="33" t="s">
        <v>126</v>
      </c>
      <c r="F208" s="33"/>
      <c r="G208" s="34">
        <f>SUMIFS(G209:G1259,$C209:$C1259,$C209,$D209:$D1259,$D209,$E209:$E1259,$E209)</f>
        <v>1560.8</v>
      </c>
      <c r="H208" s="34">
        <f>SUMIFS(H209:H1259,$C209:$C1259,$C209,$D209:$D1259,$D209,$E209:$E1259,$E209)</f>
        <v>0</v>
      </c>
      <c r="I208" s="34">
        <f>SUMIFS(I209:I1259,$C209:$C1259,$C209,$D209:$D1259,$D209,$E209:$E1259,$E209)</f>
        <v>1560.8</v>
      </c>
      <c r="J208" s="34">
        <f>SUMIFS(J209:J1259,$C209:$C1259,$C209,$D209:$D1259,$D209,$E209:$E1259,$E209)</f>
        <v>0</v>
      </c>
    </row>
    <row r="209" spans="1:10" s="13" customFormat="1" ht="31.2">
      <c r="A209" s="17">
        <v>3</v>
      </c>
      <c r="B209" s="22" t="s">
        <v>21</v>
      </c>
      <c r="C209" s="23" t="s">
        <v>86</v>
      </c>
      <c r="D209" s="23" t="s">
        <v>71</v>
      </c>
      <c r="E209" s="23" t="s">
        <v>126</v>
      </c>
      <c r="F209" s="23" t="s">
        <v>82</v>
      </c>
      <c r="G209" s="24">
        <v>1560.8</v>
      </c>
      <c r="H209" s="25"/>
      <c r="I209" s="24">
        <v>1560.8</v>
      </c>
      <c r="J209" s="25"/>
    </row>
    <row r="210" spans="1:10" s="13" customFormat="1" ht="15.6">
      <c r="A210" s="15">
        <v>1</v>
      </c>
      <c r="B210" s="29" t="s">
        <v>66</v>
      </c>
      <c r="C210" s="30" t="s">
        <v>86</v>
      </c>
      <c r="D210" s="30" t="s">
        <v>80</v>
      </c>
      <c r="E210" s="30" t="s">
        <v>6</v>
      </c>
      <c r="F210" s="30" t="s">
        <v>73</v>
      </c>
      <c r="G210" s="31">
        <f>SUMIFS(G211:G1265,$C211:$C1265,$C211,$D211:$D1265,$D211)/2</f>
        <v>419</v>
      </c>
      <c r="H210" s="31">
        <f>SUMIFS(H211:H1265,$C211:$C1265,$C211,$D211:$D1265,$D211)/2</f>
        <v>0</v>
      </c>
      <c r="I210" s="31">
        <f>SUMIFS(I211:I1265,$C211:$C1265,$C211,$D211:$D1265,$D211)/2</f>
        <v>419</v>
      </c>
      <c r="J210" s="31">
        <f>SUMIFS(J211:J1265,$C211:$C1265,$C211,$D211:$D1265,$D211)/2</f>
        <v>0</v>
      </c>
    </row>
    <row r="211" spans="1:10" s="13" customFormat="1" ht="51" customHeight="1">
      <c r="A211" s="16">
        <v>2</v>
      </c>
      <c r="B211" s="32" t="s">
        <v>151</v>
      </c>
      <c r="C211" s="33" t="s">
        <v>86</v>
      </c>
      <c r="D211" s="33" t="s">
        <v>80</v>
      </c>
      <c r="E211" s="33" t="s">
        <v>60</v>
      </c>
      <c r="F211" s="33"/>
      <c r="G211" s="34">
        <f>SUMIFS(G212:G1262,$C212:$C1262,$C212,$D212:$D1262,$D212,$E212:$E1262,$E212)</f>
        <v>269</v>
      </c>
      <c r="H211" s="34">
        <f>SUMIFS(H212:H1262,$C212:$C1262,$C212,$D212:$D1262,$D212,$E212:$E1262,$E212)</f>
        <v>0</v>
      </c>
      <c r="I211" s="34">
        <f>SUMIFS(I212:I1262,$C212:$C1262,$C212,$D212:$D1262,$D212,$E212:$E1262,$E212)</f>
        <v>269</v>
      </c>
      <c r="J211" s="34">
        <f>SUMIFS(J212:J1262,$C212:$C1262,$C212,$D212:$D1262,$D212,$E212:$E1262,$E212)</f>
        <v>0</v>
      </c>
    </row>
    <row r="212" spans="1:10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60</v>
      </c>
      <c r="F212" s="23" t="s">
        <v>82</v>
      </c>
      <c r="G212" s="24">
        <v>269</v>
      </c>
      <c r="H212" s="24"/>
      <c r="I212" s="24">
        <v>269</v>
      </c>
      <c r="J212" s="24"/>
    </row>
    <row r="213" spans="1:10" s="13" customFormat="1" ht="56.25" customHeight="1">
      <c r="A213" s="16">
        <v>2</v>
      </c>
      <c r="B213" s="41" t="s">
        <v>214</v>
      </c>
      <c r="C213" s="33" t="s">
        <v>86</v>
      </c>
      <c r="D213" s="33" t="s">
        <v>80</v>
      </c>
      <c r="E213" s="33" t="s">
        <v>133</v>
      </c>
      <c r="F213" s="33"/>
      <c r="G213" s="34">
        <f>SUMIFS(G214:G1264,$C214:$C1264,$C214,$D214:$D1264,$D214,$E214:$E1264,$E214)</f>
        <v>0</v>
      </c>
      <c r="H213" s="34">
        <f>SUMIFS(H214:H1264,$C214:$C1264,$C214,$D214:$D1264,$D214,$E214:$E1264,$E214)</f>
        <v>0</v>
      </c>
      <c r="I213" s="34">
        <f>SUMIFS(I214:I1264,$C214:$C1264,$C214,$D214:$D1264,$D214,$E214:$E1264,$E214)</f>
        <v>0</v>
      </c>
      <c r="J213" s="34">
        <f>SUMIFS(J214:J1264,$C214:$C1264,$C214,$D214:$D1264,$D214,$E214:$E1264,$E214)</f>
        <v>0</v>
      </c>
    </row>
    <row r="214" spans="1:10" s="13" customFormat="1" ht="31.2">
      <c r="A214" s="17">
        <v>3</v>
      </c>
      <c r="B214" s="22" t="s">
        <v>21</v>
      </c>
      <c r="C214" s="23" t="s">
        <v>86</v>
      </c>
      <c r="D214" s="23" t="s">
        <v>80</v>
      </c>
      <c r="E214" s="23" t="s">
        <v>133</v>
      </c>
      <c r="F214" s="23" t="s">
        <v>82</v>
      </c>
      <c r="G214" s="24"/>
      <c r="H214" s="24"/>
      <c r="I214" s="24"/>
      <c r="J214" s="24"/>
    </row>
    <row r="215" spans="1:10" s="13" customFormat="1" ht="15.6">
      <c r="A215" s="17">
        <v>3</v>
      </c>
      <c r="B215" s="22" t="s">
        <v>46</v>
      </c>
      <c r="C215" s="23" t="s">
        <v>86</v>
      </c>
      <c r="D215" s="23" t="s">
        <v>80</v>
      </c>
      <c r="E215" s="23" t="s">
        <v>133</v>
      </c>
      <c r="F215" s="23" t="s">
        <v>93</v>
      </c>
      <c r="G215" s="24"/>
      <c r="H215" s="24"/>
      <c r="I215" s="24"/>
      <c r="J215" s="24"/>
    </row>
    <row r="216" spans="1:10" s="13" customFormat="1" ht="63" customHeight="1">
      <c r="A216" s="16">
        <v>2</v>
      </c>
      <c r="B216" s="41" t="s">
        <v>172</v>
      </c>
      <c r="C216" s="42" t="s">
        <v>86</v>
      </c>
      <c r="D216" s="42" t="s">
        <v>80</v>
      </c>
      <c r="E216" s="42" t="s">
        <v>171</v>
      </c>
      <c r="F216" s="42"/>
      <c r="G216" s="34">
        <f>SUMIFS(G217:G1267,$C217:$C1267,$C217,$D217:$D1267,$D217,$E217:$E1267,$E217)</f>
        <v>150</v>
      </c>
      <c r="H216" s="34">
        <f>SUMIFS(H217:H1267,$C217:$C1267,$C217,$D217:$D1267,$D217,$E217:$E1267,$E217)</f>
        <v>0</v>
      </c>
      <c r="I216" s="34">
        <f>SUMIFS(I217:I1267,$C217:$C1267,$C217,$D217:$D1267,$D217,$E217:$E1267,$E217)</f>
        <v>150</v>
      </c>
      <c r="J216" s="34">
        <f>SUMIFS(J217:J1267,$C217:$C1267,$C217,$D217:$D1267,$D217,$E217:$E1267,$E217)</f>
        <v>0</v>
      </c>
    </row>
    <row r="217" spans="1:10" s="13" customFormat="1" ht="31.2">
      <c r="A217" s="17">
        <v>3</v>
      </c>
      <c r="B217" s="22" t="s">
        <v>21</v>
      </c>
      <c r="C217" s="23" t="s">
        <v>86</v>
      </c>
      <c r="D217" s="23" t="s">
        <v>80</v>
      </c>
      <c r="E217" s="23" t="s">
        <v>171</v>
      </c>
      <c r="F217" s="23" t="s">
        <v>82</v>
      </c>
      <c r="G217" s="24">
        <v>150</v>
      </c>
      <c r="H217" s="25"/>
      <c r="I217" s="24">
        <v>150</v>
      </c>
      <c r="J217" s="25"/>
    </row>
    <row r="218" spans="1:10" s="13" customFormat="1" ht="46.8">
      <c r="A218" s="16">
        <v>2</v>
      </c>
      <c r="B218" s="32" t="s">
        <v>35</v>
      </c>
      <c r="C218" s="42" t="s">
        <v>86</v>
      </c>
      <c r="D218" s="42" t="s">
        <v>80</v>
      </c>
      <c r="E218" s="42" t="s">
        <v>124</v>
      </c>
      <c r="F218" s="33"/>
      <c r="G218" s="34">
        <f>SUMIFS(G219:G1269,$C219:$C1269,$C219,$D219:$D1269,$D219,$E219:$E1269,$E219)</f>
        <v>0</v>
      </c>
      <c r="H218" s="34">
        <f>SUMIFS(H219:H1269,$C219:$C1269,$C219,$D219:$D1269,$D219,$E219:$E1269,$E219)</f>
        <v>0</v>
      </c>
      <c r="I218" s="34">
        <f>SUMIFS(I219:I1269,$C219:$C1269,$C219,$D219:$D1269,$D219,$E219:$E1269,$E219)</f>
        <v>0</v>
      </c>
      <c r="J218" s="34">
        <f>SUMIFS(J219:J1269,$C219:$C1269,$C219,$D219:$D1269,$D219,$E219:$E1269,$E219)</f>
        <v>0</v>
      </c>
    </row>
    <row r="219" spans="1:10" s="13" customFormat="1" ht="21" customHeight="1">
      <c r="A219" s="17">
        <v>3</v>
      </c>
      <c r="B219" s="22" t="s">
        <v>175</v>
      </c>
      <c r="C219" s="23" t="s">
        <v>86</v>
      </c>
      <c r="D219" s="23" t="s">
        <v>80</v>
      </c>
      <c r="E219" s="23" t="s">
        <v>124</v>
      </c>
      <c r="F219" s="23" t="s">
        <v>139</v>
      </c>
      <c r="G219" s="24"/>
      <c r="H219" s="24"/>
      <c r="I219" s="24"/>
      <c r="J219" s="24"/>
    </row>
    <row r="220" spans="1:10" s="13" customFormat="1" ht="15.6">
      <c r="A220" s="15">
        <v>1</v>
      </c>
      <c r="B220" s="29" t="s">
        <v>144</v>
      </c>
      <c r="C220" s="30" t="s">
        <v>86</v>
      </c>
      <c r="D220" s="30" t="s">
        <v>88</v>
      </c>
      <c r="E220" s="30" t="s">
        <v>6</v>
      </c>
      <c r="F220" s="30" t="s">
        <v>73</v>
      </c>
      <c r="G220" s="31">
        <f>SUMIFS(G221:G1275,$C221:$C1275,$C221,$D221:$D1275,$D221)/2</f>
        <v>32562.1</v>
      </c>
      <c r="H220" s="31">
        <f>SUMIFS(H221:H1275,$C221:$C1275,$C221,$D221:$D1275,$D221)/2</f>
        <v>30130.2</v>
      </c>
      <c r="I220" s="31">
        <f>SUMIFS(I221:I1275,$C221:$C1275,$C221,$D221:$D1275,$D221)/2</f>
        <v>32562.1</v>
      </c>
      <c r="J220" s="31">
        <f>SUMIFS(J221:J1275,$C221:$C1275,$C221,$D221:$D1275,$D221)/2</f>
        <v>30130.2</v>
      </c>
    </row>
    <row r="221" spans="1:10" s="13" customFormat="1" ht="31.2">
      <c r="A221" s="16">
        <v>2</v>
      </c>
      <c r="B221" s="32" t="s">
        <v>186</v>
      </c>
      <c r="C221" s="33" t="s">
        <v>86</v>
      </c>
      <c r="D221" s="33" t="s">
        <v>88</v>
      </c>
      <c r="E221" s="33" t="s">
        <v>67</v>
      </c>
      <c r="F221" s="33"/>
      <c r="G221" s="34">
        <f>SUMIFS(G222:G1272,$C222:$C1272,$C222,$D222:$D1272,$D222,$E222:$E1272,$E222)</f>
        <v>6152.1</v>
      </c>
      <c r="H221" s="34">
        <f>SUMIFS(H222:H1272,$C222:$C1272,$C222,$D222:$D1272,$D222,$E222:$E1272,$E222)</f>
        <v>3720.2</v>
      </c>
      <c r="I221" s="34">
        <f>SUMIFS(I222:I1272,$C222:$C1272,$C222,$D222:$D1272,$D222,$E222:$E1272,$E222)</f>
        <v>6152.1</v>
      </c>
      <c r="J221" s="34">
        <f>SUMIFS(J222:J1272,$C222:$C1272,$C222,$D222:$D1272,$D222,$E222:$E1272,$E222)</f>
        <v>3720.2</v>
      </c>
    </row>
    <row r="222" spans="1:10" s="13" customFormat="1" ht="31.2">
      <c r="A222" s="17">
        <v>3</v>
      </c>
      <c r="B222" s="22" t="s">
        <v>21</v>
      </c>
      <c r="C222" s="23" t="s">
        <v>86</v>
      </c>
      <c r="D222" s="23" t="s">
        <v>88</v>
      </c>
      <c r="E222" s="23" t="s">
        <v>67</v>
      </c>
      <c r="F222" s="23" t="s">
        <v>82</v>
      </c>
      <c r="G222" s="24">
        <v>6152.1</v>
      </c>
      <c r="H222" s="24">
        <v>3720.2</v>
      </c>
      <c r="I222" s="24">
        <v>6152.1</v>
      </c>
      <c r="J222" s="24">
        <v>3720.2</v>
      </c>
    </row>
    <row r="223" spans="1:10" s="13" customFormat="1" ht="62.4">
      <c r="A223" s="16">
        <v>2</v>
      </c>
      <c r="B223" s="41" t="s">
        <v>190</v>
      </c>
      <c r="C223" s="33" t="s">
        <v>86</v>
      </c>
      <c r="D223" s="33" t="s">
        <v>88</v>
      </c>
      <c r="E223" s="33" t="s">
        <v>9</v>
      </c>
      <c r="F223" s="33"/>
      <c r="G223" s="34">
        <f>SUMIFS(G224:G1274,$C224:$C1274,$C224,$D224:$D1274,$D224,$E224:$E1274,$E224)</f>
        <v>7446.5</v>
      </c>
      <c r="H223" s="34">
        <f>SUMIFS(H224:H1274,$C224:$C1274,$C224,$D224:$D1274,$D224,$E224:$E1274,$E224)</f>
        <v>7446.5</v>
      </c>
      <c r="I223" s="34">
        <f>SUMIFS(I224:I1274,$C224:$C1274,$C224,$D224:$D1274,$D224,$E224:$E1274,$E224)</f>
        <v>7446.5</v>
      </c>
      <c r="J223" s="34">
        <f>SUMIFS(J224:J1274,$C224:$C1274,$C224,$D224:$D1274,$D224,$E224:$E1274,$E224)</f>
        <v>7446.5</v>
      </c>
    </row>
    <row r="224" spans="1:10" s="13" customFormat="1" ht="31.2">
      <c r="A224" s="17">
        <v>3</v>
      </c>
      <c r="B224" s="22" t="s">
        <v>21</v>
      </c>
      <c r="C224" s="23" t="s">
        <v>86</v>
      </c>
      <c r="D224" s="23" t="s">
        <v>88</v>
      </c>
      <c r="E224" s="23" t="s">
        <v>9</v>
      </c>
      <c r="F224" s="23" t="s">
        <v>82</v>
      </c>
      <c r="G224" s="24">
        <v>7446.5</v>
      </c>
      <c r="H224" s="24">
        <v>7446.5</v>
      </c>
      <c r="I224" s="24">
        <v>7446.5</v>
      </c>
      <c r="J224" s="24">
        <v>7446.5</v>
      </c>
    </row>
    <row r="225" spans="1:10" s="13" customFormat="1" ht="93.6">
      <c r="A225" s="16">
        <v>2</v>
      </c>
      <c r="B225" s="41" t="s">
        <v>189</v>
      </c>
      <c r="C225" s="33" t="s">
        <v>86</v>
      </c>
      <c r="D225" s="33" t="s">
        <v>88</v>
      </c>
      <c r="E225" s="33" t="s">
        <v>132</v>
      </c>
      <c r="F225" s="33"/>
      <c r="G225" s="34">
        <f>SUMIFS(G226:G1276,$C226:$C1276,$C226,$D226:$D1276,$D226,$E226:$E1276,$E226)</f>
        <v>18963.5</v>
      </c>
      <c r="H225" s="34">
        <f>SUMIFS(H226:H1276,$C226:$C1276,$C226,$D226:$D1276,$D226,$E226:$E1276,$E226)</f>
        <v>18963.5</v>
      </c>
      <c r="I225" s="34">
        <f>SUMIFS(I226:I1276,$C226:$C1276,$C226,$D226:$D1276,$D226,$E226:$E1276,$E226)</f>
        <v>18963.5</v>
      </c>
      <c r="J225" s="34">
        <f>SUMIFS(J226:J1276,$C226:$C1276,$C226,$D226:$D1276,$D226,$E226:$E1276,$E226)</f>
        <v>18963.5</v>
      </c>
    </row>
    <row r="226" spans="1:10" s="13" customFormat="1" ht="15.6">
      <c r="A226" s="17">
        <v>3</v>
      </c>
      <c r="B226" s="22" t="s">
        <v>131</v>
      </c>
      <c r="C226" s="23" t="s">
        <v>86</v>
      </c>
      <c r="D226" s="23" t="s">
        <v>88</v>
      </c>
      <c r="E226" s="23" t="s">
        <v>132</v>
      </c>
      <c r="F226" s="23" t="s">
        <v>130</v>
      </c>
      <c r="G226" s="24">
        <v>18963.5</v>
      </c>
      <c r="H226" s="24">
        <v>18963.5</v>
      </c>
      <c r="I226" s="24">
        <v>18963.5</v>
      </c>
      <c r="J226" s="24">
        <v>18963.5</v>
      </c>
    </row>
    <row r="227" spans="1:10" s="13" customFormat="1" ht="15.6">
      <c r="A227" s="15">
        <v>1</v>
      </c>
      <c r="B227" s="29" t="s">
        <v>27</v>
      </c>
      <c r="C227" s="30" t="s">
        <v>86</v>
      </c>
      <c r="D227" s="30" t="s">
        <v>72</v>
      </c>
      <c r="E227" s="30" t="s">
        <v>6</v>
      </c>
      <c r="F227" s="30" t="s">
        <v>73</v>
      </c>
      <c r="G227" s="31">
        <f>SUMIFS(G228:G1282,$C228:$C1282,$C228,$D228:$D1282,$D228)/2</f>
        <v>4857.1000000000013</v>
      </c>
      <c r="H227" s="31">
        <f>SUMIFS(H228:H1282,$C228:$C1282,$C228,$D228:$D1282,$D228)/2</f>
        <v>3349.5999999999995</v>
      </c>
      <c r="I227" s="31">
        <f>SUMIFS(I228:I1282,$C228:$C1282,$C228,$D228:$D1282,$D228)/2</f>
        <v>4857.1000000000013</v>
      </c>
      <c r="J227" s="31">
        <f>SUMIFS(J228:J1282,$C228:$C1282,$C228,$D228:$D1282,$D228)/2</f>
        <v>3349.5999999999995</v>
      </c>
    </row>
    <row r="228" spans="1:10" s="13" customFormat="1" ht="62.4">
      <c r="A228" s="16">
        <v>2</v>
      </c>
      <c r="B228" s="32" t="s">
        <v>178</v>
      </c>
      <c r="C228" s="33" t="s">
        <v>86</v>
      </c>
      <c r="D228" s="33" t="s">
        <v>72</v>
      </c>
      <c r="E228" s="33" t="s">
        <v>28</v>
      </c>
      <c r="F228" s="33"/>
      <c r="G228" s="34">
        <f>SUMIFS(G229:G1279,$C229:$C1279,$C229,$D229:$D1279,$D229,$E229:$E1279,$E229)</f>
        <v>920</v>
      </c>
      <c r="H228" s="34">
        <f>SUMIFS(H229:H1279,$C229:$C1279,$C229,$D229:$D1279,$D229,$E229:$E1279,$E229)</f>
        <v>0</v>
      </c>
      <c r="I228" s="34">
        <f>SUMIFS(I229:I1279,$C229:$C1279,$C229,$D229:$D1279,$D229,$E229:$E1279,$E229)</f>
        <v>920</v>
      </c>
      <c r="J228" s="34">
        <f>SUMIFS(J229:J1279,$C229:$C1279,$C229,$D229:$D1279,$D229,$E229:$E1279,$E229)</f>
        <v>0</v>
      </c>
    </row>
    <row r="229" spans="1:10" s="13" customFormat="1" ht="46.8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28</v>
      </c>
      <c r="F229" s="23" t="s">
        <v>75</v>
      </c>
      <c r="G229" s="24"/>
      <c r="H229" s="24"/>
      <c r="I229" s="24"/>
      <c r="J229" s="24"/>
    </row>
    <row r="230" spans="1:10" s="13" customFormat="1" ht="15.6">
      <c r="A230" s="17">
        <v>3</v>
      </c>
      <c r="B230" s="22" t="s">
        <v>46</v>
      </c>
      <c r="C230" s="23" t="s">
        <v>86</v>
      </c>
      <c r="D230" s="23" t="s">
        <v>72</v>
      </c>
      <c r="E230" s="23" t="s">
        <v>28</v>
      </c>
      <c r="F230" s="23" t="s">
        <v>93</v>
      </c>
      <c r="G230" s="24">
        <v>920</v>
      </c>
      <c r="H230" s="24"/>
      <c r="I230" s="24">
        <v>920</v>
      </c>
      <c r="J230" s="24"/>
    </row>
    <row r="231" spans="1:10" s="13" customFormat="1" ht="84.6" customHeight="1">
      <c r="A231" s="16">
        <v>2</v>
      </c>
      <c r="B231" s="32" t="s">
        <v>213</v>
      </c>
      <c r="C231" s="33" t="s">
        <v>86</v>
      </c>
      <c r="D231" s="33" t="s">
        <v>72</v>
      </c>
      <c r="E231" s="33" t="s">
        <v>29</v>
      </c>
      <c r="F231" s="33"/>
      <c r="G231" s="34">
        <f>SUMIFS(G232:G1282,$C232:$C1282,$C232,$D232:$D1282,$D232,$E232:$E1282,$E232)</f>
        <v>384</v>
      </c>
      <c r="H231" s="34">
        <f>SUMIFS(H232:H1282,$C232:$C1282,$C232,$D232:$D1282,$D232,$E232:$E1282,$E232)</f>
        <v>0</v>
      </c>
      <c r="I231" s="34">
        <f>SUMIFS(I232:I1282,$C232:$C1282,$C232,$D232:$D1282,$D232,$E232:$E1282,$E232)</f>
        <v>384</v>
      </c>
      <c r="J231" s="34">
        <f>SUMIFS(J232:J1282,$C232:$C1282,$C232,$D232:$D1282,$D232,$E232:$E1282,$E232)</f>
        <v>0</v>
      </c>
    </row>
    <row r="232" spans="1:10" s="13" customFormat="1" ht="66.599999999999994" customHeight="1">
      <c r="A232" s="17">
        <v>3</v>
      </c>
      <c r="B232" s="22" t="s">
        <v>158</v>
      </c>
      <c r="C232" s="23" t="s">
        <v>86</v>
      </c>
      <c r="D232" s="23" t="s">
        <v>72</v>
      </c>
      <c r="E232" s="23" t="s">
        <v>29</v>
      </c>
      <c r="F232" s="23" t="s">
        <v>96</v>
      </c>
      <c r="G232" s="24">
        <v>384</v>
      </c>
      <c r="H232" s="24"/>
      <c r="I232" s="24">
        <v>384</v>
      </c>
      <c r="J232" s="24"/>
    </row>
    <row r="233" spans="1:10" s="13" customFormat="1" ht="62.4">
      <c r="A233" s="16">
        <v>2</v>
      </c>
      <c r="B233" s="41" t="s">
        <v>190</v>
      </c>
      <c r="C233" s="33" t="s">
        <v>86</v>
      </c>
      <c r="D233" s="33" t="s">
        <v>72</v>
      </c>
      <c r="E233" s="33" t="s">
        <v>9</v>
      </c>
      <c r="F233" s="33"/>
      <c r="G233" s="34">
        <f>SUMIFS(G234:G1284,$C234:$C1284,$C234,$D234:$D1284,$D234,$E234:$E1284,$E234)</f>
        <v>2772.7000000000003</v>
      </c>
      <c r="H233" s="34">
        <f>SUMIFS(H234:H1284,$C234:$C1284,$C234,$D234:$D1284,$D234,$E234:$E1284,$E234)</f>
        <v>2772.7000000000003</v>
      </c>
      <c r="I233" s="34">
        <f>SUMIFS(I234:I1284,$C234:$C1284,$C234,$D234:$D1284,$D234,$E234:$E1284,$E234)</f>
        <v>2772.7000000000003</v>
      </c>
      <c r="J233" s="34">
        <f>SUMIFS(J234:J1284,$C234:$C1284,$C234,$D234:$D1284,$D234,$E234:$E1284,$E234)</f>
        <v>2772.7000000000003</v>
      </c>
    </row>
    <row r="234" spans="1:10" s="13" customFormat="1" ht="31.2">
      <c r="A234" s="17">
        <v>3</v>
      </c>
      <c r="B234" s="22" t="s">
        <v>23</v>
      </c>
      <c r="C234" s="23" t="s">
        <v>86</v>
      </c>
      <c r="D234" s="23" t="s">
        <v>72</v>
      </c>
      <c r="E234" s="23" t="s">
        <v>9</v>
      </c>
      <c r="F234" s="23" t="s">
        <v>84</v>
      </c>
      <c r="G234" s="24">
        <v>2437.8000000000002</v>
      </c>
      <c r="H234" s="24">
        <v>2437.8000000000002</v>
      </c>
      <c r="I234" s="24">
        <v>2437.8000000000002</v>
      </c>
      <c r="J234" s="24">
        <v>2437.8000000000002</v>
      </c>
    </row>
    <row r="235" spans="1:10" s="13" customFormat="1" ht="46.8">
      <c r="A235" s="17">
        <v>3</v>
      </c>
      <c r="B235" s="22" t="s">
        <v>11</v>
      </c>
      <c r="C235" s="23" t="s">
        <v>86</v>
      </c>
      <c r="D235" s="23" t="s">
        <v>72</v>
      </c>
      <c r="E235" s="23" t="s">
        <v>9</v>
      </c>
      <c r="F235" s="23" t="s">
        <v>75</v>
      </c>
      <c r="G235" s="24">
        <v>334.9</v>
      </c>
      <c r="H235" s="24">
        <v>334.9</v>
      </c>
      <c r="I235" s="24">
        <v>334.9</v>
      </c>
      <c r="J235" s="24">
        <v>334.9</v>
      </c>
    </row>
    <row r="236" spans="1:10" s="13" customFormat="1" ht="15.6">
      <c r="A236" s="17">
        <v>3</v>
      </c>
      <c r="B236" s="22" t="s">
        <v>12</v>
      </c>
      <c r="C236" s="23" t="s">
        <v>86</v>
      </c>
      <c r="D236" s="23" t="s">
        <v>72</v>
      </c>
      <c r="E236" s="23" t="s">
        <v>9</v>
      </c>
      <c r="F236" s="23" t="s">
        <v>76</v>
      </c>
      <c r="G236" s="24"/>
      <c r="H236" s="24"/>
      <c r="I236" s="24"/>
      <c r="J236" s="24"/>
    </row>
    <row r="237" spans="1:10" s="13" customFormat="1" ht="62.4">
      <c r="A237" s="16">
        <v>2</v>
      </c>
      <c r="B237" s="41" t="s">
        <v>191</v>
      </c>
      <c r="C237" s="33" t="s">
        <v>86</v>
      </c>
      <c r="D237" s="33" t="s">
        <v>72</v>
      </c>
      <c r="E237" s="33" t="s">
        <v>33</v>
      </c>
      <c r="F237" s="33"/>
      <c r="G237" s="34">
        <f>SUMIFS(G238:G1288,$C238:$C1288,$C238,$D238:$D1288,$D238,$E238:$E1288,$E238)</f>
        <v>780.40000000000009</v>
      </c>
      <c r="H237" s="34">
        <f>SUMIFS(H238:H1288,$C238:$C1288,$C238,$D238:$D1288,$D238,$E238:$E1288,$E238)</f>
        <v>576.9</v>
      </c>
      <c r="I237" s="34">
        <f>SUMIFS(I238:I1288,$C238:$C1288,$C238,$D238:$D1288,$D238,$E238:$E1288,$E238)</f>
        <v>780.40000000000009</v>
      </c>
      <c r="J237" s="34">
        <f>SUMIFS(J238:J1288,$C238:$C1288,$C238,$D238:$D1288,$D238,$E238:$E1288,$E238)</f>
        <v>576.9</v>
      </c>
    </row>
    <row r="238" spans="1:10" s="13" customFormat="1" ht="31.2">
      <c r="A238" s="17">
        <v>3</v>
      </c>
      <c r="B238" s="22" t="s">
        <v>10</v>
      </c>
      <c r="C238" s="23" t="s">
        <v>86</v>
      </c>
      <c r="D238" s="23" t="s">
        <v>72</v>
      </c>
      <c r="E238" s="23" t="s">
        <v>33</v>
      </c>
      <c r="F238" s="23" t="s">
        <v>74</v>
      </c>
      <c r="G238" s="24">
        <v>714.2</v>
      </c>
      <c r="H238" s="24">
        <v>510.7</v>
      </c>
      <c r="I238" s="24">
        <v>714.2</v>
      </c>
      <c r="J238" s="24">
        <v>510.7</v>
      </c>
    </row>
    <row r="239" spans="1:10" s="13" customFormat="1" ht="46.8">
      <c r="A239" s="17">
        <v>3</v>
      </c>
      <c r="B239" s="22" t="s">
        <v>11</v>
      </c>
      <c r="C239" s="23" t="s">
        <v>86</v>
      </c>
      <c r="D239" s="23" t="s">
        <v>72</v>
      </c>
      <c r="E239" s="23" t="s">
        <v>33</v>
      </c>
      <c r="F239" s="23" t="s">
        <v>75</v>
      </c>
      <c r="G239" s="24">
        <v>66.2</v>
      </c>
      <c r="H239" s="24">
        <v>66.2</v>
      </c>
      <c r="I239" s="24">
        <v>66.2</v>
      </c>
      <c r="J239" s="24">
        <v>66.2</v>
      </c>
    </row>
    <row r="240" spans="1:10" s="13" customFormat="1" ht="46.8">
      <c r="A240" s="16">
        <v>2</v>
      </c>
      <c r="B240" s="41" t="s">
        <v>168</v>
      </c>
      <c r="C240" s="33" t="s">
        <v>86</v>
      </c>
      <c r="D240" s="33" t="s">
        <v>72</v>
      </c>
      <c r="E240" s="33" t="s">
        <v>165</v>
      </c>
      <c r="F240" s="33"/>
      <c r="G240" s="34">
        <f>SUMIFS(G241:G1291,$C241:$C1291,$C241,$D241:$D1291,$D241,$E241:$E1291,$E241)</f>
        <v>0</v>
      </c>
      <c r="H240" s="34">
        <f>SUMIFS(H241:H1291,$C241:$C1291,$C241,$D241:$D1291,$D241,$E241:$E1291,$E241)</f>
        <v>0</v>
      </c>
      <c r="I240" s="34">
        <f>SUMIFS(I241:I1291,$C241:$C1291,$C241,$D241:$D1291,$D241,$E241:$E1291,$E241)</f>
        <v>0</v>
      </c>
      <c r="J240" s="34">
        <f>SUMIFS(J241:J1291,$C241:$C1291,$C241,$D241:$D1291,$D241,$E241:$E1291,$E241)</f>
        <v>0</v>
      </c>
    </row>
    <row r="241" spans="1:10" s="13" customFormat="1" ht="15.6">
      <c r="A241" s="17">
        <v>3</v>
      </c>
      <c r="B241" s="43" t="s">
        <v>46</v>
      </c>
      <c r="C241" s="23" t="s">
        <v>86</v>
      </c>
      <c r="D241" s="23" t="s">
        <v>72</v>
      </c>
      <c r="E241" s="23" t="s">
        <v>165</v>
      </c>
      <c r="F241" s="23" t="s">
        <v>93</v>
      </c>
      <c r="G241" s="24"/>
      <c r="H241" s="24"/>
      <c r="I241" s="24"/>
      <c r="J241" s="24"/>
    </row>
    <row r="242" spans="1:10" s="13" customFormat="1" ht="15.6">
      <c r="A242" s="14">
        <v>0</v>
      </c>
      <c r="B242" s="26" t="s">
        <v>114</v>
      </c>
      <c r="C242" s="27" t="s">
        <v>87</v>
      </c>
      <c r="D242" s="27" t="s">
        <v>116</v>
      </c>
      <c r="E242" s="27"/>
      <c r="F242" s="27"/>
      <c r="G242" s="28">
        <f>SUMIFS(G243:G1308,$C243:$C1308,$C243)/3</f>
        <v>4172</v>
      </c>
      <c r="H242" s="28">
        <f>SUMIFS(H243:H1298,$C243:$C1298,$C243)/3</f>
        <v>0</v>
      </c>
      <c r="I242" s="28">
        <f>SUMIFS(I243:I1308,$C243:$C1308,$C243)/3</f>
        <v>4172</v>
      </c>
      <c r="J242" s="28">
        <f>SUMIFS(J243:J1298,$C243:$C1298,$C243)/3</f>
        <v>0</v>
      </c>
    </row>
    <row r="243" spans="1:10" s="13" customFormat="1" ht="15.6">
      <c r="A243" s="15">
        <v>1</v>
      </c>
      <c r="B243" s="29" t="s">
        <v>30</v>
      </c>
      <c r="C243" s="30" t="s">
        <v>87</v>
      </c>
      <c r="D243" s="30" t="s">
        <v>71</v>
      </c>
      <c r="E243" s="30" t="s">
        <v>6</v>
      </c>
      <c r="F243" s="30" t="s">
        <v>73</v>
      </c>
      <c r="G243" s="31">
        <f>SUMIFS(G244:G1298,$C244:$C1298,$C244,$D244:$D1298,$D244)/2</f>
        <v>4172</v>
      </c>
      <c r="H243" s="31">
        <f>SUMIFS(H244:H1298,$C244:$C1298,$C244,$D244:$D1298,$D244)/2</f>
        <v>0</v>
      </c>
      <c r="I243" s="31">
        <f>SUMIFS(I244:I1298,$C244:$C1298,$C244,$D244:$D1298,$D244)/2</f>
        <v>4172</v>
      </c>
      <c r="J243" s="31">
        <f>SUMIFS(J244:J1298,$C244:$C1298,$C244,$D244:$D1298,$D244)/2</f>
        <v>0</v>
      </c>
    </row>
    <row r="244" spans="1:10" s="13" customFormat="1" ht="46.8">
      <c r="A244" s="16">
        <v>2</v>
      </c>
      <c r="B244" s="32" t="s">
        <v>210</v>
      </c>
      <c r="C244" s="33" t="s">
        <v>87</v>
      </c>
      <c r="D244" s="33" t="s">
        <v>71</v>
      </c>
      <c r="E244" s="33" t="s">
        <v>31</v>
      </c>
      <c r="F244" s="33"/>
      <c r="G244" s="34">
        <f>SUMIFS(G245:G1295,$C245:$C1295,$C245,$D245:$D1295,$D245,$E245:$E1295,$E245)</f>
        <v>3333.4</v>
      </c>
      <c r="H244" s="34">
        <f>SUMIFS(H245:H1295,$C245:$C1295,$C245,$D245:$D1295,$D245,$E245:$E1295,$E245)</f>
        <v>0</v>
      </c>
      <c r="I244" s="34">
        <f>SUMIFS(I245:I1295,$C245:$C1295,$C245,$D245:$D1295,$D245,$E245:$E1295,$E245)</f>
        <v>3333.4</v>
      </c>
      <c r="J244" s="34">
        <f>SUMIFS(J245:J1295,$C245:$C1295,$C245,$D245:$D1295,$D245,$E245:$E1295,$E245)</f>
        <v>0</v>
      </c>
    </row>
    <row r="245" spans="1:10" s="13" customFormat="1" ht="31.2">
      <c r="A245" s="17">
        <v>3</v>
      </c>
      <c r="B245" s="22" t="s">
        <v>23</v>
      </c>
      <c r="C245" s="23" t="s">
        <v>87</v>
      </c>
      <c r="D245" s="23" t="s">
        <v>71</v>
      </c>
      <c r="E245" s="23" t="s">
        <v>31</v>
      </c>
      <c r="F245" s="23" t="s">
        <v>84</v>
      </c>
      <c r="G245" s="24"/>
      <c r="H245" s="24"/>
      <c r="I245" s="24"/>
      <c r="J245" s="24"/>
    </row>
    <row r="246" spans="1:10" s="13" customFormat="1" ht="15.6">
      <c r="A246" s="17">
        <v>3</v>
      </c>
      <c r="B246" s="43" t="s">
        <v>46</v>
      </c>
      <c r="C246" s="23" t="s">
        <v>87</v>
      </c>
      <c r="D246" s="23" t="s">
        <v>71</v>
      </c>
      <c r="E246" s="23" t="s">
        <v>31</v>
      </c>
      <c r="F246" s="23" t="s">
        <v>93</v>
      </c>
      <c r="G246" s="24">
        <v>3333.4</v>
      </c>
      <c r="H246" s="25"/>
      <c r="I246" s="24">
        <v>3333.4</v>
      </c>
      <c r="J246" s="25"/>
    </row>
    <row r="247" spans="1:10" s="13" customFormat="1" ht="46.8">
      <c r="A247" s="16">
        <v>2</v>
      </c>
      <c r="B247" s="41" t="s">
        <v>212</v>
      </c>
      <c r="C247" s="33" t="s">
        <v>87</v>
      </c>
      <c r="D247" s="33" t="s">
        <v>71</v>
      </c>
      <c r="E247" s="33" t="s">
        <v>211</v>
      </c>
      <c r="F247" s="33"/>
      <c r="G247" s="34">
        <f>SUMIFS(G248:G1298,$C248:$C1298,$C248,$D248:$D1298,$D248,$E248:$E1298,$E248)</f>
        <v>828.6</v>
      </c>
      <c r="H247" s="34">
        <f>SUMIFS(H248:H1298,$C248:$C1298,$C248,$D248:$D1298,$D248,$E248:$E1298,$E248)</f>
        <v>0</v>
      </c>
      <c r="I247" s="34">
        <f>SUMIFS(I248:I1298,$C248:$C1298,$C248,$D248:$D1298,$D248,$E248:$E1298,$E248)</f>
        <v>828.6</v>
      </c>
      <c r="J247" s="34">
        <f>SUMIFS(J248:J1298,$C248:$C1298,$C248,$D248:$D1298,$D248,$E248:$E1298,$E248)</f>
        <v>0</v>
      </c>
    </row>
    <row r="248" spans="1:10" s="13" customFormat="1" ht="15.6">
      <c r="A248" s="17">
        <v>3</v>
      </c>
      <c r="B248" s="43" t="s">
        <v>46</v>
      </c>
      <c r="C248" s="23" t="s">
        <v>87</v>
      </c>
      <c r="D248" s="23" t="s">
        <v>71</v>
      </c>
      <c r="E248" s="23" t="s">
        <v>211</v>
      </c>
      <c r="F248" s="23" t="s">
        <v>93</v>
      </c>
      <c r="G248" s="24">
        <v>828.6</v>
      </c>
      <c r="H248" s="24"/>
      <c r="I248" s="24">
        <v>828.6</v>
      </c>
      <c r="J248" s="24"/>
    </row>
    <row r="249" spans="1:10" s="13" customFormat="1" ht="50.4" customHeight="1">
      <c r="A249" s="16">
        <v>2</v>
      </c>
      <c r="B249" s="32" t="s">
        <v>151</v>
      </c>
      <c r="C249" s="33" t="s">
        <v>87</v>
      </c>
      <c r="D249" s="33" t="s">
        <v>71</v>
      </c>
      <c r="E249" s="33" t="s">
        <v>60</v>
      </c>
      <c r="F249" s="33"/>
      <c r="G249" s="34">
        <f>SUMIFS(G250:G1300,$C250:$C1300,$C250,$D250:$D1300,$D250,$E250:$E1300,$E250)</f>
        <v>0</v>
      </c>
      <c r="H249" s="34">
        <f>SUMIFS(H250:H1300,$C250:$C1300,$C250,$D250:$D1300,$D250,$E250:$E1300,$E250)</f>
        <v>0</v>
      </c>
      <c r="I249" s="34">
        <f>SUMIFS(I250:I1300,$C250:$C1300,$C250,$D250:$D1300,$D250,$E250:$E1300,$E250)</f>
        <v>0</v>
      </c>
      <c r="J249" s="34">
        <f>SUMIFS(J250:J1300,$C250:$C1300,$C250,$D250:$D1300,$D250,$E250:$E1300,$E250)</f>
        <v>0</v>
      </c>
    </row>
    <row r="250" spans="1:10" s="13" customFormat="1" ht="128.4" customHeight="1">
      <c r="A250" s="17">
        <v>3</v>
      </c>
      <c r="B250" s="22" t="s">
        <v>121</v>
      </c>
      <c r="C250" s="23" t="s">
        <v>87</v>
      </c>
      <c r="D250" s="23" t="s">
        <v>71</v>
      </c>
      <c r="E250" s="23" t="s">
        <v>60</v>
      </c>
      <c r="F250" s="23" t="s">
        <v>122</v>
      </c>
      <c r="G250" s="24"/>
      <c r="H250" s="24"/>
      <c r="I250" s="24"/>
      <c r="J250" s="24"/>
    </row>
    <row r="251" spans="1:10" s="13" customFormat="1" ht="15.6">
      <c r="A251" s="17">
        <v>3</v>
      </c>
      <c r="B251" s="43" t="s">
        <v>46</v>
      </c>
      <c r="C251" s="23" t="s">
        <v>87</v>
      </c>
      <c r="D251" s="23" t="s">
        <v>71</v>
      </c>
      <c r="E251" s="23" t="s">
        <v>60</v>
      </c>
      <c r="F251" s="23" t="s">
        <v>93</v>
      </c>
      <c r="G251" s="24"/>
      <c r="H251" s="25"/>
      <c r="I251" s="24"/>
      <c r="J251" s="25"/>
    </row>
    <row r="252" spans="1:10" s="13" customFormat="1" ht="46.8">
      <c r="A252" s="16">
        <v>2</v>
      </c>
      <c r="B252" s="41" t="s">
        <v>157</v>
      </c>
      <c r="C252" s="33" t="s">
        <v>87</v>
      </c>
      <c r="D252" s="33" t="s">
        <v>71</v>
      </c>
      <c r="E252" s="33" t="s">
        <v>156</v>
      </c>
      <c r="F252" s="33"/>
      <c r="G252" s="34">
        <f>SUMIFS(G253:G1303,$C253:$C1303,$C253,$D253:$D1303,$D253,$E253:$E1303,$E253)</f>
        <v>10</v>
      </c>
      <c r="H252" s="34">
        <f>SUMIFS(H253:H1303,$C253:$C1303,$C253,$D253:$D1303,$D253,$E253:$E1303,$E253)</f>
        <v>0</v>
      </c>
      <c r="I252" s="34">
        <f>SUMIFS(I253:I1303,$C253:$C1303,$C253,$D253:$D1303,$D253,$E253:$E1303,$E253)</f>
        <v>10</v>
      </c>
      <c r="J252" s="34">
        <f>SUMIFS(J253:J1303,$C253:$C1303,$C253,$D253:$D1303,$D253,$E253:$E1303,$E253)</f>
        <v>0</v>
      </c>
    </row>
    <row r="253" spans="1:10" s="13" customFormat="1" ht="15.6">
      <c r="A253" s="17">
        <v>3</v>
      </c>
      <c r="B253" s="22" t="s">
        <v>46</v>
      </c>
      <c r="C253" s="23" t="s">
        <v>87</v>
      </c>
      <c r="D253" s="23" t="s">
        <v>71</v>
      </c>
      <c r="E253" s="23" t="s">
        <v>156</v>
      </c>
      <c r="F253" s="23" t="s">
        <v>93</v>
      </c>
      <c r="G253" s="24">
        <v>10</v>
      </c>
      <c r="H253" s="24"/>
      <c r="I253" s="24">
        <v>10</v>
      </c>
      <c r="J253" s="24"/>
    </row>
    <row r="254" spans="1:10" s="13" customFormat="1" ht="15.6">
      <c r="A254" s="14">
        <v>0</v>
      </c>
      <c r="B254" s="26" t="s">
        <v>115</v>
      </c>
      <c r="C254" s="27" t="s">
        <v>89</v>
      </c>
      <c r="D254" s="27" t="s">
        <v>116</v>
      </c>
      <c r="E254" s="27"/>
      <c r="F254" s="27"/>
      <c r="G254" s="28">
        <f>SUMIFS(G255:G1320,$C255:$C1320,$C255)/3</f>
        <v>5845.9000000000005</v>
      </c>
      <c r="H254" s="28">
        <f>SUMIFS(H255:H1310,$C255:$C1310,$C255)/3</f>
        <v>0</v>
      </c>
      <c r="I254" s="28">
        <f>SUMIFS(I255:I1320,$C255:$C1320,$C255)/3</f>
        <v>5845.9000000000005</v>
      </c>
      <c r="J254" s="28">
        <f>SUMIFS(J255:J1310,$C255:$C1310,$C255)/3</f>
        <v>0</v>
      </c>
    </row>
    <row r="255" spans="1:10" s="13" customFormat="1" ht="15.6">
      <c r="A255" s="15">
        <v>1</v>
      </c>
      <c r="B255" s="29" t="s">
        <v>68</v>
      </c>
      <c r="C255" s="30" t="s">
        <v>89</v>
      </c>
      <c r="D255" s="30" t="s">
        <v>90</v>
      </c>
      <c r="E255" s="30" t="s">
        <v>6</v>
      </c>
      <c r="F255" s="30" t="s">
        <v>73</v>
      </c>
      <c r="G255" s="31">
        <f>SUMIFS(G256:G1310,$C256:$C1310,$C256,$D256:$D1310,$D256)/2</f>
        <v>5845.9000000000005</v>
      </c>
      <c r="H255" s="31">
        <f>SUMIFS(H256:H1310,$C256:$C1310,$C256,$D256:$D1310,$D256)/2</f>
        <v>0</v>
      </c>
      <c r="I255" s="31">
        <f>SUMIFS(I256:I1310,$C256:$C1310,$C256,$D256:$D1310,$D256)/2</f>
        <v>5845.9000000000005</v>
      </c>
      <c r="J255" s="31">
        <f>SUMIFS(J256:J1310,$C256:$C1310,$C256,$D256:$D1310,$D256)/2</f>
        <v>0</v>
      </c>
    </row>
    <row r="256" spans="1:10" s="13" customFormat="1" ht="46.8">
      <c r="A256" s="16">
        <v>2</v>
      </c>
      <c r="B256" s="35" t="s">
        <v>204</v>
      </c>
      <c r="C256" s="33" t="s">
        <v>89</v>
      </c>
      <c r="D256" s="33" t="s">
        <v>90</v>
      </c>
      <c r="E256" s="33" t="s">
        <v>69</v>
      </c>
      <c r="F256" s="33"/>
      <c r="G256" s="34">
        <f>SUMIFS(G257:G1307,$C257:$C1307,$C257,$D257:$D1307,$D257,$E257:$E1307,$E257)</f>
        <v>4450.7</v>
      </c>
      <c r="H256" s="34">
        <f>SUMIFS(H257:H1307,$C257:$C1307,$C257,$D257:$D1307,$D257,$E257:$E1307,$E257)</f>
        <v>0</v>
      </c>
      <c r="I256" s="34">
        <f>SUMIFS(I257:I1307,$C257:$C1307,$C257,$D257:$D1307,$D257,$E257:$E1307,$E257)</f>
        <v>4450.7</v>
      </c>
      <c r="J256" s="34">
        <f>SUMIFS(J257:J1307,$C257:$C1307,$C257,$D257:$D1307,$D257,$E257:$E1307,$E257)</f>
        <v>0</v>
      </c>
    </row>
    <row r="257" spans="1:10" s="13" customFormat="1" ht="15.6">
      <c r="A257" s="17">
        <v>3</v>
      </c>
      <c r="B257" s="22" t="s">
        <v>46</v>
      </c>
      <c r="C257" s="23" t="s">
        <v>89</v>
      </c>
      <c r="D257" s="23" t="s">
        <v>90</v>
      </c>
      <c r="E257" s="23" t="s">
        <v>69</v>
      </c>
      <c r="F257" s="23" t="s">
        <v>93</v>
      </c>
      <c r="G257" s="24">
        <v>4450.7</v>
      </c>
      <c r="H257" s="25"/>
      <c r="I257" s="24">
        <v>4450.7</v>
      </c>
      <c r="J257" s="25"/>
    </row>
    <row r="258" spans="1:10" s="13" customFormat="1" ht="95.4" customHeight="1">
      <c r="A258" s="16">
        <v>2</v>
      </c>
      <c r="B258" s="45" t="s">
        <v>205</v>
      </c>
      <c r="C258" s="33" t="s">
        <v>89</v>
      </c>
      <c r="D258" s="33" t="s">
        <v>90</v>
      </c>
      <c r="E258" s="33" t="s">
        <v>136</v>
      </c>
      <c r="F258" s="33"/>
      <c r="G258" s="34">
        <f>SUMIFS(G259:G1309,$C259:$C1309,$C259,$D259:$D1309,$D259,$E259:$E1309,$E259)</f>
        <v>1315.2</v>
      </c>
      <c r="H258" s="34">
        <f>SUMIFS(H259:H1309,$C259:$C1309,$C259,$D259:$D1309,$D259,$E259:$E1309,$E259)</f>
        <v>0</v>
      </c>
      <c r="I258" s="34">
        <f>SUMIFS(I259:I1309,$C259:$C1309,$C259,$D259:$D1309,$D259,$E259:$E1309,$E259)</f>
        <v>1315.2</v>
      </c>
      <c r="J258" s="34">
        <f>SUMIFS(J259:J1309,$C259:$C1309,$C259,$D259:$D1309,$D259,$E259:$E1309,$E259)</f>
        <v>0</v>
      </c>
    </row>
    <row r="259" spans="1:10" s="13" customFormat="1" ht="15.6">
      <c r="A259" s="17">
        <v>3</v>
      </c>
      <c r="B259" s="22" t="s">
        <v>46</v>
      </c>
      <c r="C259" s="23" t="s">
        <v>89</v>
      </c>
      <c r="D259" s="23" t="s">
        <v>90</v>
      </c>
      <c r="E259" s="23" t="s">
        <v>136</v>
      </c>
      <c r="F259" s="23" t="s">
        <v>93</v>
      </c>
      <c r="G259" s="24">
        <v>1315.2</v>
      </c>
      <c r="H259" s="25"/>
      <c r="I259" s="24">
        <v>1315.2</v>
      </c>
      <c r="J259" s="25"/>
    </row>
    <row r="260" spans="1:10" s="13" customFormat="1" ht="55.8" customHeight="1">
      <c r="A260" s="16">
        <v>2</v>
      </c>
      <c r="B260" s="41" t="s">
        <v>134</v>
      </c>
      <c r="C260" s="33" t="s">
        <v>89</v>
      </c>
      <c r="D260" s="33" t="s">
        <v>90</v>
      </c>
      <c r="E260" s="33" t="s">
        <v>135</v>
      </c>
      <c r="F260" s="33"/>
      <c r="G260" s="34">
        <f>SUMIFS(G261:G1311,$C261:$C1311,$C261,$D261:$D1311,$D261,$E261:$E1311,$E261)</f>
        <v>80</v>
      </c>
      <c r="H260" s="34">
        <f>SUMIFS(H261:H1311,$C261:$C1311,$C261,$D261:$D1311,$D261,$E261:$E1311,$E261)</f>
        <v>0</v>
      </c>
      <c r="I260" s="34">
        <f>SUMIFS(I261:I1311,$C261:$C1311,$C261,$D261:$D1311,$D261,$E261:$E1311,$E261)</f>
        <v>80</v>
      </c>
      <c r="J260" s="34">
        <f>SUMIFS(J261:J1311,$C261:$C1311,$C261,$D261:$D1311,$D261,$E261:$E1311,$E261)</f>
        <v>0</v>
      </c>
    </row>
    <row r="261" spans="1:10" s="13" customFormat="1" ht="15.6">
      <c r="A261" s="17">
        <v>3</v>
      </c>
      <c r="B261" s="22" t="s">
        <v>46</v>
      </c>
      <c r="C261" s="23" t="s">
        <v>89</v>
      </c>
      <c r="D261" s="23" t="s">
        <v>90</v>
      </c>
      <c r="E261" s="23" t="s">
        <v>135</v>
      </c>
      <c r="F261" s="23" t="s">
        <v>93</v>
      </c>
      <c r="G261" s="24">
        <v>80</v>
      </c>
      <c r="H261" s="25"/>
      <c r="I261" s="24">
        <v>80</v>
      </c>
      <c r="J261" s="25"/>
    </row>
    <row r="262" spans="1:10" s="13" customFormat="1" ht="34.200000000000003" customHeight="1">
      <c r="A262" s="14">
        <v>0</v>
      </c>
      <c r="B262" s="26" t="s">
        <v>164</v>
      </c>
      <c r="C262" s="27" t="s">
        <v>77</v>
      </c>
      <c r="D262" s="27" t="s">
        <v>116</v>
      </c>
      <c r="E262" s="27"/>
      <c r="F262" s="27"/>
      <c r="G262" s="28">
        <f>SUMIFS(G263:G1328,$C263:$C1328,$C263)/3</f>
        <v>187.5</v>
      </c>
      <c r="H262" s="28">
        <f>SUMIFS(H263:H1318,$C263:$C1318,$C263)/3</f>
        <v>0</v>
      </c>
      <c r="I262" s="28">
        <f>SUMIFS(I263:I1328,$C263:$C1328,$C263)/3</f>
        <v>187.5</v>
      </c>
      <c r="J262" s="28">
        <f>SUMIFS(J263:J1318,$C263:$C1318,$C263)/3</f>
        <v>0</v>
      </c>
    </row>
    <row r="263" spans="1:10" s="13" customFormat="1" ht="31.2" customHeight="1">
      <c r="A263" s="15">
        <v>1</v>
      </c>
      <c r="B263" s="40" t="s">
        <v>159</v>
      </c>
      <c r="C263" s="44" t="s">
        <v>77</v>
      </c>
      <c r="D263" s="44" t="s">
        <v>71</v>
      </c>
      <c r="E263" s="44"/>
      <c r="F263" s="44"/>
      <c r="G263" s="31">
        <f>SUMIFS(G264:G1318,$C264:$C1318,$C264,$D264:$D1318,$D264)/2</f>
        <v>187.5</v>
      </c>
      <c r="H263" s="31">
        <f>SUMIFS(H264:H1318,$C264:$C1318,$C264,$D264:$D1318,$D264)/2</f>
        <v>0</v>
      </c>
      <c r="I263" s="31">
        <f>SUMIFS(I264:I1318,$C264:$C1318,$C264,$D264:$D1318,$D264)/2</f>
        <v>187.5</v>
      </c>
      <c r="J263" s="31">
        <f>SUMIFS(J264:J1318,$C264:$C1318,$C264,$D264:$D1318,$D264)/2</f>
        <v>0</v>
      </c>
    </row>
    <row r="264" spans="1:10" s="13" customFormat="1" ht="46.8">
      <c r="A264" s="16">
        <v>2</v>
      </c>
      <c r="B264" s="41" t="s">
        <v>160</v>
      </c>
      <c r="C264" s="42" t="s">
        <v>77</v>
      </c>
      <c r="D264" s="42" t="s">
        <v>71</v>
      </c>
      <c r="E264" s="42" t="s">
        <v>161</v>
      </c>
      <c r="F264" s="42" t="s">
        <v>73</v>
      </c>
      <c r="G264" s="34">
        <f>SUMIFS(G265:G1315,$C265:$C1315,$C265,$D265:$D1315,$D265,$E265:$E1315,$E265)</f>
        <v>187.5</v>
      </c>
      <c r="H264" s="34">
        <f>SUMIFS(H265:H1315,$C265:$C1315,$C265,$D265:$D1315,$D265,$E265:$E1315,$E265)</f>
        <v>0</v>
      </c>
      <c r="I264" s="34">
        <f>SUMIFS(I265:I1315,$C265:$C1315,$C265,$D265:$D1315,$D265,$E265:$E1315,$E265)</f>
        <v>187.5</v>
      </c>
      <c r="J264" s="34">
        <f>SUMIFS(J265:J1315,$C265:$C1315,$C265,$D265:$D1315,$D265,$E265:$E1315,$E265)</f>
        <v>0</v>
      </c>
    </row>
    <row r="265" spans="1:10" s="13" customFormat="1" ht="31.2">
      <c r="A265" s="17">
        <v>3</v>
      </c>
      <c r="B265" s="22" t="s">
        <v>162</v>
      </c>
      <c r="C265" s="23" t="s">
        <v>77</v>
      </c>
      <c r="D265" s="23" t="s">
        <v>71</v>
      </c>
      <c r="E265" s="23" t="s">
        <v>161</v>
      </c>
      <c r="F265" s="23" t="s">
        <v>163</v>
      </c>
      <c r="G265" s="24">
        <v>187.5</v>
      </c>
      <c r="H265" s="25"/>
      <c r="I265" s="24">
        <v>187.5</v>
      </c>
      <c r="J265" s="25"/>
    </row>
    <row r="266" spans="1:10" s="13" customFormat="1" ht="46.8">
      <c r="A266" s="14">
        <v>0</v>
      </c>
      <c r="B266" s="26" t="s">
        <v>152</v>
      </c>
      <c r="C266" s="27" t="s">
        <v>78</v>
      </c>
      <c r="D266" s="27" t="s">
        <v>116</v>
      </c>
      <c r="E266" s="27"/>
      <c r="F266" s="27"/>
      <c r="G266" s="28">
        <f>SUMIFS(G267:G1332,$C267:$C1332,$C267)/3</f>
        <v>38499.100000000006</v>
      </c>
      <c r="H266" s="28">
        <f>SUMIFS(H267:H1322,$C267:$C1322,$C267)/3</f>
        <v>839</v>
      </c>
      <c r="I266" s="28">
        <f>SUMIFS(I267:I1332,$C267:$C1332,$C267)/3</f>
        <v>42129.2</v>
      </c>
      <c r="J266" s="28">
        <f>SUMIFS(J267:J1322,$C267:$C1322,$C267)/3</f>
        <v>839</v>
      </c>
    </row>
    <row r="267" spans="1:10" s="13" customFormat="1" ht="46.8">
      <c r="A267" s="15">
        <v>1</v>
      </c>
      <c r="B267" s="29" t="s">
        <v>15</v>
      </c>
      <c r="C267" s="30" t="s">
        <v>78</v>
      </c>
      <c r="D267" s="30" t="s">
        <v>71</v>
      </c>
      <c r="E267" s="30" t="s">
        <v>6</v>
      </c>
      <c r="F267" s="30" t="s">
        <v>73</v>
      </c>
      <c r="G267" s="31">
        <f>SUMIFS(G268:G1322,$C268:$C1322,$C268,$D268:$D1322,$D268)/2</f>
        <v>11900</v>
      </c>
      <c r="H267" s="31">
        <f>SUMIFS(H268:H1322,$C268:$C1322,$C268,$D268:$D1322,$D268)/2</f>
        <v>839</v>
      </c>
      <c r="I267" s="31">
        <f>SUMIFS(I268:I1322,$C268:$C1322,$C268,$D268:$D1322,$D268)/2</f>
        <v>11900</v>
      </c>
      <c r="J267" s="31">
        <f>SUMIFS(J268:J1322,$C268:$C1322,$C268,$D268:$D1322,$D268)/2</f>
        <v>839</v>
      </c>
    </row>
    <row r="268" spans="1:10" s="13" customFormat="1" ht="31.2">
      <c r="A268" s="16">
        <v>2</v>
      </c>
      <c r="B268" s="32" t="s">
        <v>16</v>
      </c>
      <c r="C268" s="33" t="s">
        <v>78</v>
      </c>
      <c r="D268" s="33" t="s">
        <v>71</v>
      </c>
      <c r="E268" s="33" t="s">
        <v>127</v>
      </c>
      <c r="F268" s="33" t="s">
        <v>73</v>
      </c>
      <c r="G268" s="34">
        <f>SUMIFS(G269:G1319,$C269:$C1319,$C269,$D269:$D1319,$D269,$E269:$E1319,$E269)</f>
        <v>11900</v>
      </c>
      <c r="H268" s="34">
        <f>SUMIFS(H269:H1319,$C269:$C1319,$C269,$D269:$D1319,$D269,$E269:$E1319,$E269)</f>
        <v>839</v>
      </c>
      <c r="I268" s="34">
        <f>SUMIFS(I269:I1319,$C269:$C1319,$C269,$D269:$D1319,$D269,$E269:$E1319,$E269)</f>
        <v>11900</v>
      </c>
      <c r="J268" s="34">
        <f>SUMIFS(J269:J1319,$C269:$C1319,$C269,$D269:$D1319,$D269,$E269:$E1319,$E269)</f>
        <v>839</v>
      </c>
    </row>
    <row r="269" spans="1:10" s="13" customFormat="1" ht="15.6">
      <c r="A269" s="17">
        <v>3</v>
      </c>
      <c r="B269" s="22" t="s">
        <v>18</v>
      </c>
      <c r="C269" s="23" t="s">
        <v>78</v>
      </c>
      <c r="D269" s="23" t="s">
        <v>71</v>
      </c>
      <c r="E269" s="23" t="s">
        <v>127</v>
      </c>
      <c r="F269" s="23" t="s">
        <v>79</v>
      </c>
      <c r="G269" s="24">
        <v>11900</v>
      </c>
      <c r="H269" s="24">
        <v>839</v>
      </c>
      <c r="I269" s="24">
        <v>11900</v>
      </c>
      <c r="J269" s="24">
        <v>839</v>
      </c>
    </row>
    <row r="270" spans="1:10" s="13" customFormat="1" ht="31.2">
      <c r="A270" s="15">
        <v>1</v>
      </c>
      <c r="B270" s="29" t="s">
        <v>145</v>
      </c>
      <c r="C270" s="30" t="s">
        <v>78</v>
      </c>
      <c r="D270" s="30" t="s">
        <v>80</v>
      </c>
      <c r="E270" s="30"/>
      <c r="F270" s="30"/>
      <c r="G270" s="31">
        <f>SUMIFS(G271:G1325,$C271:$C1325,$C271,$D271:$D1325,$D271)/2</f>
        <v>26599.1</v>
      </c>
      <c r="H270" s="31">
        <f>SUMIFS(H271:H1325,$C271:$C1325,$C271,$D271:$D1325,$D271)/2</f>
        <v>0</v>
      </c>
      <c r="I270" s="31">
        <f>SUMIFS(I271:I1325,$C271:$C1325,$C271,$D271:$D1325,$D271)/2</f>
        <v>30229.200000000001</v>
      </c>
      <c r="J270" s="31">
        <f>SUMIFS(J271:J1325,$C271:$C1325,$C271,$D271:$D1325,$D271)/2</f>
        <v>0</v>
      </c>
    </row>
    <row r="271" spans="1:10" s="13" customFormat="1" ht="46.8">
      <c r="A271" s="16">
        <v>2</v>
      </c>
      <c r="B271" s="41" t="s">
        <v>168</v>
      </c>
      <c r="C271" s="33" t="s">
        <v>78</v>
      </c>
      <c r="D271" s="33" t="s">
        <v>80</v>
      </c>
      <c r="E271" s="33" t="s">
        <v>165</v>
      </c>
      <c r="F271" s="33" t="s">
        <v>73</v>
      </c>
      <c r="G271" s="34">
        <f>SUMIFS(G272:G1322,$C272:$C1322,$C272,$D272:$D1322,$D272,$E272:$E1322,$E272)</f>
        <v>2000</v>
      </c>
      <c r="H271" s="34">
        <f>SUMIFS(H272:H1322,$C272:$C1322,$C272,$D272:$D1322,$D272,$E272:$E1322,$E272)</f>
        <v>0</v>
      </c>
      <c r="I271" s="34">
        <f>SUMIFS(I272:I1322,$C272:$C1322,$C272,$D272:$D1322,$D272,$E272:$E1322,$E272)</f>
        <v>2000</v>
      </c>
      <c r="J271" s="34">
        <f>SUMIFS(J272:J1322,$C272:$C1322,$C272,$D272:$D1322,$D272,$E272:$E1322,$E272)</f>
        <v>0</v>
      </c>
    </row>
    <row r="272" spans="1:10" s="13" customFormat="1" ht="15.6">
      <c r="A272" s="17">
        <v>3</v>
      </c>
      <c r="B272" s="22" t="s">
        <v>19</v>
      </c>
      <c r="C272" s="23" t="s">
        <v>78</v>
      </c>
      <c r="D272" s="23" t="s">
        <v>80</v>
      </c>
      <c r="E272" s="23" t="s">
        <v>165</v>
      </c>
      <c r="F272" s="23" t="s">
        <v>81</v>
      </c>
      <c r="G272" s="24">
        <v>2000</v>
      </c>
      <c r="H272" s="24"/>
      <c r="I272" s="24">
        <v>2000</v>
      </c>
      <c r="J272" s="24"/>
    </row>
    <row r="273" spans="1:10" s="13" customFormat="1" ht="31.2">
      <c r="A273" s="16">
        <v>2</v>
      </c>
      <c r="B273" s="32" t="s">
        <v>16</v>
      </c>
      <c r="C273" s="33" t="s">
        <v>78</v>
      </c>
      <c r="D273" s="33" t="s">
        <v>80</v>
      </c>
      <c r="E273" s="33" t="s">
        <v>127</v>
      </c>
      <c r="F273" s="33"/>
      <c r="G273" s="34">
        <f>SUMIFS(G274:G1324,$C274:$C1324,$C274,$D274:$D1324,$D274,$E274:$E1324,$E274)</f>
        <v>24599.1</v>
      </c>
      <c r="H273" s="34">
        <f>SUMIFS(H274:H1324,$C274:$C1324,$C274,$D274:$D1324,$D274,$E274:$E1324,$E274)</f>
        <v>0</v>
      </c>
      <c r="I273" s="34">
        <f>SUMIFS(I274:I1324,$C274:$C1324,$C274,$D274:$D1324,$D274,$E274:$E1324,$E274)</f>
        <v>28229.200000000001</v>
      </c>
      <c r="J273" s="34">
        <f>SUMIFS(J274:J1324,$C274:$C1324,$C274,$D274:$D1324,$D274,$E274:$E1324,$E274)</f>
        <v>0</v>
      </c>
    </row>
    <row r="274" spans="1:10" s="13" customFormat="1" ht="15.6">
      <c r="A274" s="17">
        <v>3</v>
      </c>
      <c r="B274" s="22" t="s">
        <v>19</v>
      </c>
      <c r="C274" s="23" t="s">
        <v>78</v>
      </c>
      <c r="D274" s="23" t="s">
        <v>80</v>
      </c>
      <c r="E274" s="23" t="s">
        <v>127</v>
      </c>
      <c r="F274" s="23" t="s">
        <v>81</v>
      </c>
      <c r="G274" s="24">
        <v>24599.1</v>
      </c>
      <c r="H274" s="24"/>
      <c r="I274" s="24">
        <v>28229.200000000001</v>
      </c>
      <c r="J274" s="24"/>
    </row>
    <row r="275" spans="1:10" s="13" customFormat="1" ht="15.6">
      <c r="A275" s="12"/>
      <c r="B275" s="36" t="s">
        <v>70</v>
      </c>
      <c r="C275" s="37"/>
      <c r="D275" s="37"/>
      <c r="E275" s="37" t="s">
        <v>6</v>
      </c>
      <c r="F275" s="37"/>
      <c r="G275" s="38">
        <f>SUMIF($A14:$A274,$A14,G14:G274)</f>
        <v>616419.39999999991</v>
      </c>
      <c r="H275" s="38">
        <f>SUMIF($A14:$A274,$A14,H14:H274)</f>
        <v>169567.9</v>
      </c>
      <c r="I275" s="38">
        <f>SUMIF($A14:$A274,$A14,I14:I274)</f>
        <v>618000.1</v>
      </c>
      <c r="J275" s="38">
        <f>SUMIF($A14:$A274,$A14,J14:J274)</f>
        <v>169567.9</v>
      </c>
    </row>
  </sheetData>
  <autoFilter ref="A6:H275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2" t="s">
        <v>105</v>
      </c>
      <c r="C3" s="62" t="s">
        <v>103</v>
      </c>
      <c r="D3" s="65" t="s">
        <v>98</v>
      </c>
      <c r="E3" s="66"/>
      <c r="F3" s="65" t="s">
        <v>99</v>
      </c>
      <c r="G3" s="66"/>
    </row>
    <row r="4" spans="2:7">
      <c r="B4" s="63"/>
      <c r="C4" s="63"/>
      <c r="D4" s="67"/>
      <c r="E4" s="68"/>
      <c r="F4" s="67"/>
      <c r="G4" s="68"/>
    </row>
    <row r="5" spans="2:7" ht="0.75" customHeight="1">
      <c r="B5" s="63"/>
      <c r="C5" s="63"/>
      <c r="D5" s="67"/>
      <c r="E5" s="68"/>
      <c r="F5" s="67"/>
      <c r="G5" s="68"/>
    </row>
    <row r="6" spans="2:7" ht="15" hidden="1" customHeight="1">
      <c r="B6" s="63"/>
      <c r="C6" s="63"/>
      <c r="D6" s="69"/>
      <c r="E6" s="70"/>
      <c r="F6" s="69"/>
      <c r="G6" s="70"/>
    </row>
    <row r="7" spans="2:7" ht="15" customHeight="1">
      <c r="B7" s="63"/>
      <c r="C7" s="63"/>
      <c r="D7" s="71" t="s">
        <v>5</v>
      </c>
      <c r="E7" s="71" t="s">
        <v>97</v>
      </c>
      <c r="F7" s="71" t="s">
        <v>5</v>
      </c>
      <c r="G7" s="71" t="s">
        <v>97</v>
      </c>
    </row>
    <row r="8" spans="2:7">
      <c r="B8" s="63"/>
      <c r="C8" s="63"/>
      <c r="D8" s="72"/>
      <c r="E8" s="72"/>
      <c r="F8" s="72"/>
      <c r="G8" s="72"/>
    </row>
    <row r="9" spans="2:7">
      <c r="B9" s="63"/>
      <c r="C9" s="63"/>
      <c r="D9" s="72"/>
      <c r="E9" s="72"/>
      <c r="F9" s="72"/>
      <c r="G9" s="72"/>
    </row>
    <row r="10" spans="2:7" ht="2.25" customHeight="1">
      <c r="B10" s="64"/>
      <c r="C10" s="64"/>
      <c r="D10" s="73"/>
      <c r="E10" s="73"/>
      <c r="F10" s="73"/>
      <c r="G10" s="73"/>
    </row>
    <row r="11" spans="2:7">
      <c r="B11" s="1">
        <v>0</v>
      </c>
      <c r="C11" s="1" t="s">
        <v>100</v>
      </c>
      <c r="D11" s="5">
        <f>SUMIF('Приложение №6'!$A$14:$A1037,0,'Приложение №6'!$G$14:$G1037)</f>
        <v>616419.39999999991</v>
      </c>
      <c r="E11" s="5">
        <f>SUMIF('Приложение №6'!$A$14:$A1037,0,'Приложение №6'!$H$14:$H1037)</f>
        <v>169567.9</v>
      </c>
      <c r="F11" s="5" t="e">
        <f>SUMIF('Приложение №6'!$A$14:$A1037,0,'Приложение №6'!#REF!)</f>
        <v>#REF!</v>
      </c>
      <c r="G11" s="5" t="e">
        <f>SUMIF('Приложение №6'!$A$14:$A1037,0,'Приложение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№6'!$A$14:$A1038,1,'Приложение №6'!$G$14:$G1038)</f>
        <v>616419.4</v>
      </c>
      <c r="E12" s="7">
        <f>SUMIF('Приложение №6'!$A$14:$A1038,1,'Приложение №6'!$H$14:$H1038)</f>
        <v>169567.90000000002</v>
      </c>
      <c r="F12" s="7" t="e">
        <f>SUMIF('Приложение №6'!$A$14:$A1038,1,'Приложение №6'!#REF!)</f>
        <v>#REF!</v>
      </c>
      <c r="G12" s="7" t="e">
        <f>SUMIF('Приложение №6'!$A$14:$A1038,1,'Приложение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№6'!$A$14:$A1039,2,'Приложение №6'!$G$14:$G1039)</f>
        <v>616419.39999999991</v>
      </c>
      <c r="E13" s="8">
        <f>SUMIF('Приложение №6'!$A$14:$A1039,2,'Приложение №6'!$H$14:$H1039)</f>
        <v>169567.90000000002</v>
      </c>
      <c r="F13" s="8" t="e">
        <f>SUMIF('Приложение №6'!$A$14:$A1039,2,'Приложение №6'!#REF!)</f>
        <v>#REF!</v>
      </c>
      <c r="G13" s="8" t="e">
        <f>SUMIF('Приложение №6'!$A$14:$A1039,2,'Приложение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№6'!$A$14:$A1040,3,'Приложение №6'!$G$14:$G1040)</f>
        <v>616419.39999999979</v>
      </c>
      <c r="E14" s="9">
        <f>SUMIF('Приложение №6'!$A$14:$A1040,3,'Приложение №6'!$H$14:$H1040)</f>
        <v>169567.90000000002</v>
      </c>
      <c r="F14" s="9" t="e">
        <f>SUMIF('Приложение №6'!$A$14:$A1040,3,'Приложение №6'!#REF!)</f>
        <v>#REF!</v>
      </c>
      <c r="G14" s="9" t="e">
        <f>SUMIF('Приложение №6'!$A$14:$A1040,3,'Приложение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2023-06-21T10:56:32Z</dcterms:modified>
</cp:coreProperties>
</file>