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№4'!$A$6:$I$323</definedName>
  </definedNames>
  <calcPr calcId="125725" iterateCount="999"/>
</workbook>
</file>

<file path=xl/calcChain.xml><?xml version="1.0" encoding="utf-8"?>
<calcChain xmlns="http://schemas.openxmlformats.org/spreadsheetml/2006/main">
  <c r="I321" i="1"/>
  <c r="H321"/>
  <c r="I319"/>
  <c r="H319"/>
  <c r="I317"/>
  <c r="H317"/>
  <c r="I314"/>
  <c r="H314"/>
  <c r="I312"/>
  <c r="H312"/>
  <c r="I310"/>
  <c r="H310"/>
  <c r="I308"/>
  <c r="H308"/>
  <c r="I305"/>
  <c r="H305"/>
  <c r="I302"/>
  <c r="H302"/>
  <c r="I300"/>
  <c r="I297" s="1"/>
  <c r="H300"/>
  <c r="I298"/>
  <c r="H298"/>
  <c r="I295"/>
  <c r="I294" s="1"/>
  <c r="H295"/>
  <c r="H294" s="1"/>
  <c r="I292"/>
  <c r="H292"/>
  <c r="I290"/>
  <c r="H290"/>
  <c r="I287"/>
  <c r="H287"/>
  <c r="I285"/>
  <c r="H285"/>
  <c r="I282"/>
  <c r="I281" s="1"/>
  <c r="H282"/>
  <c r="H281" s="1"/>
  <c r="I279"/>
  <c r="H279"/>
  <c r="I277"/>
  <c r="H277"/>
  <c r="I275"/>
  <c r="H275"/>
  <c r="I273"/>
  <c r="H273"/>
  <c r="I271"/>
  <c r="H271"/>
  <c r="I268"/>
  <c r="H268"/>
  <c r="I266"/>
  <c r="H266"/>
  <c r="I264"/>
  <c r="H264"/>
  <c r="I260"/>
  <c r="I259" s="1"/>
  <c r="H260"/>
  <c r="H259" s="1"/>
  <c r="I257"/>
  <c r="H257"/>
  <c r="I255"/>
  <c r="H255"/>
  <c r="I253"/>
  <c r="H253"/>
  <c r="I251"/>
  <c r="H251"/>
  <c r="I249"/>
  <c r="H249"/>
  <c r="I247"/>
  <c r="H247"/>
  <c r="I244"/>
  <c r="I243" s="1"/>
  <c r="H244"/>
  <c r="H243" s="1"/>
  <c r="I241"/>
  <c r="H241"/>
  <c r="I239"/>
  <c r="H239"/>
  <c r="I237"/>
  <c r="H237"/>
  <c r="I234"/>
  <c r="H234"/>
  <c r="I232"/>
  <c r="H232"/>
  <c r="I229"/>
  <c r="H229"/>
  <c r="I226"/>
  <c r="H226"/>
  <c r="I224"/>
  <c r="I223" s="1"/>
  <c r="H224"/>
  <c r="H223" s="1"/>
  <c r="I221"/>
  <c r="I218" s="1"/>
  <c r="H221"/>
  <c r="H218" s="1"/>
  <c r="I219"/>
  <c r="H219"/>
  <c r="I216"/>
  <c r="H216"/>
  <c r="I215"/>
  <c r="H215"/>
  <c r="I213"/>
  <c r="I206" s="1"/>
  <c r="H213"/>
  <c r="H206" s="1"/>
  <c r="I210"/>
  <c r="H210"/>
  <c r="I207"/>
  <c r="H207"/>
  <c r="I203"/>
  <c r="I202" s="1"/>
  <c r="H203"/>
  <c r="H202" s="1"/>
  <c r="I196"/>
  <c r="H196"/>
  <c r="I194"/>
  <c r="H194"/>
  <c r="I191"/>
  <c r="H191"/>
  <c r="I189"/>
  <c r="I188" s="1"/>
  <c r="H189"/>
  <c r="H188" s="1"/>
  <c r="I186"/>
  <c r="H186"/>
  <c r="I184"/>
  <c r="H184"/>
  <c r="I180"/>
  <c r="I179" s="1"/>
  <c r="H180"/>
  <c r="H179" s="1"/>
  <c r="I177"/>
  <c r="H177"/>
  <c r="I174"/>
  <c r="H174"/>
  <c r="I172"/>
  <c r="H172"/>
  <c r="I170"/>
  <c r="H170"/>
  <c r="I168"/>
  <c r="H168"/>
  <c r="I166"/>
  <c r="H166"/>
  <c r="I164"/>
  <c r="H164"/>
  <c r="I161"/>
  <c r="I160" s="1"/>
  <c r="H161"/>
  <c r="H160" s="1"/>
  <c r="I158"/>
  <c r="I157" s="1"/>
  <c r="H158"/>
  <c r="H157" s="1"/>
  <c r="I152"/>
  <c r="H152"/>
  <c r="I150"/>
  <c r="H150"/>
  <c r="I148"/>
  <c r="H148"/>
  <c r="I144"/>
  <c r="I143" s="1"/>
  <c r="H144"/>
  <c r="H143" s="1"/>
  <c r="I140"/>
  <c r="I139" s="1"/>
  <c r="H140"/>
  <c r="H139" s="1"/>
  <c r="I137"/>
  <c r="H137"/>
  <c r="I135"/>
  <c r="H135"/>
  <c r="I133"/>
  <c r="H133"/>
  <c r="I131"/>
  <c r="H131"/>
  <c r="I128"/>
  <c r="I127" s="1"/>
  <c r="H128"/>
  <c r="H127" s="1"/>
  <c r="I125"/>
  <c r="H125"/>
  <c r="I123"/>
  <c r="H123"/>
  <c r="I121"/>
  <c r="H121"/>
  <c r="I118"/>
  <c r="I117" s="1"/>
  <c r="H118"/>
  <c r="H117" s="1"/>
  <c r="I115"/>
  <c r="I114" s="1"/>
  <c r="H115"/>
  <c r="H114" s="1"/>
  <c r="I109"/>
  <c r="I108" s="1"/>
  <c r="H109"/>
  <c r="H108" s="1"/>
  <c r="I102"/>
  <c r="H102"/>
  <c r="I100"/>
  <c r="H100"/>
  <c r="I98"/>
  <c r="H98"/>
  <c r="I92"/>
  <c r="I91" s="1"/>
  <c r="H92"/>
  <c r="H91" s="1"/>
  <c r="I89"/>
  <c r="I88" s="1"/>
  <c r="H89"/>
  <c r="H88" s="1"/>
  <c r="I85"/>
  <c r="H85"/>
  <c r="I83"/>
  <c r="H83"/>
  <c r="I80"/>
  <c r="H80"/>
  <c r="I77"/>
  <c r="H77"/>
  <c r="I74"/>
  <c r="H74"/>
  <c r="I72"/>
  <c r="H72"/>
  <c r="I69"/>
  <c r="H69"/>
  <c r="I64"/>
  <c r="H64"/>
  <c r="I61"/>
  <c r="H61"/>
  <c r="I59"/>
  <c r="H59"/>
  <c r="I56"/>
  <c r="I55" s="1"/>
  <c r="H56"/>
  <c r="H55" s="1"/>
  <c r="I51"/>
  <c r="H51"/>
  <c r="I49"/>
  <c r="H49"/>
  <c r="I47"/>
  <c r="H47"/>
  <c r="I40"/>
  <c r="I39" s="1"/>
  <c r="I38" s="1"/>
  <c r="H40"/>
  <c r="H39" s="1"/>
  <c r="H38" s="1"/>
  <c r="I36"/>
  <c r="H36"/>
  <c r="I34"/>
  <c r="H34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K321"/>
  <c r="J321"/>
  <c r="K319"/>
  <c r="J319"/>
  <c r="K317"/>
  <c r="J317"/>
  <c r="K314"/>
  <c r="J314"/>
  <c r="K312"/>
  <c r="J312"/>
  <c r="K310"/>
  <c r="J310"/>
  <c r="K308"/>
  <c r="J308"/>
  <c r="K305"/>
  <c r="J305"/>
  <c r="K302"/>
  <c r="J302"/>
  <c r="K300"/>
  <c r="J300"/>
  <c r="K298"/>
  <c r="J298"/>
  <c r="K295"/>
  <c r="J295"/>
  <c r="K292"/>
  <c r="J292"/>
  <c r="K290"/>
  <c r="J290"/>
  <c r="K287"/>
  <c r="J287"/>
  <c r="K285"/>
  <c r="J285"/>
  <c r="K282"/>
  <c r="J282"/>
  <c r="K279"/>
  <c r="J279"/>
  <c r="K277"/>
  <c r="J277"/>
  <c r="K275"/>
  <c r="J275"/>
  <c r="K273"/>
  <c r="J273"/>
  <c r="K271"/>
  <c r="J271"/>
  <c r="K268"/>
  <c r="J268"/>
  <c r="K266"/>
  <c r="J266"/>
  <c r="K264"/>
  <c r="J264"/>
  <c r="K260"/>
  <c r="J260"/>
  <c r="K257"/>
  <c r="J257"/>
  <c r="K255"/>
  <c r="J255"/>
  <c r="K253"/>
  <c r="J253"/>
  <c r="K251"/>
  <c r="J251"/>
  <c r="K249"/>
  <c r="J249"/>
  <c r="K247"/>
  <c r="J247"/>
  <c r="K244"/>
  <c r="J244"/>
  <c r="K241"/>
  <c r="J241"/>
  <c r="K239"/>
  <c r="J239"/>
  <c r="K237"/>
  <c r="J237"/>
  <c r="K234"/>
  <c r="J234"/>
  <c r="K232"/>
  <c r="J232"/>
  <c r="K229"/>
  <c r="J229"/>
  <c r="K226"/>
  <c r="J226"/>
  <c r="K224"/>
  <c r="J224"/>
  <c r="K221"/>
  <c r="J221"/>
  <c r="K219"/>
  <c r="J219"/>
  <c r="K216"/>
  <c r="J216"/>
  <c r="K213"/>
  <c r="J213"/>
  <c r="K210"/>
  <c r="J210"/>
  <c r="K207"/>
  <c r="J207"/>
  <c r="K203"/>
  <c r="J203"/>
  <c r="K196"/>
  <c r="J196"/>
  <c r="K194"/>
  <c r="J194"/>
  <c r="K191"/>
  <c r="J191"/>
  <c r="K189"/>
  <c r="J189"/>
  <c r="K186"/>
  <c r="J186"/>
  <c r="K184"/>
  <c r="K112" s="1"/>
  <c r="J184"/>
  <c r="J112" s="1"/>
  <c r="K180"/>
  <c r="J180"/>
  <c r="K177"/>
  <c r="J177"/>
  <c r="K174"/>
  <c r="J174"/>
  <c r="K172"/>
  <c r="J172"/>
  <c r="K170"/>
  <c r="J170"/>
  <c r="K168"/>
  <c r="J168"/>
  <c r="K166"/>
  <c r="J166"/>
  <c r="K164"/>
  <c r="J164"/>
  <c r="K161"/>
  <c r="J161"/>
  <c r="K158"/>
  <c r="J158"/>
  <c r="K152"/>
  <c r="J152"/>
  <c r="K150"/>
  <c r="J150"/>
  <c r="K148"/>
  <c r="J148"/>
  <c r="K144"/>
  <c r="J144"/>
  <c r="K140"/>
  <c r="J140"/>
  <c r="K137"/>
  <c r="J137"/>
  <c r="K135"/>
  <c r="J135"/>
  <c r="K133"/>
  <c r="J133"/>
  <c r="K131"/>
  <c r="J131"/>
  <c r="K128"/>
  <c r="J128"/>
  <c r="K125"/>
  <c r="J125"/>
  <c r="K123"/>
  <c r="J123"/>
  <c r="K121"/>
  <c r="J121"/>
  <c r="K118"/>
  <c r="J118"/>
  <c r="K115"/>
  <c r="J115"/>
  <c r="K109"/>
  <c r="J109"/>
  <c r="K102"/>
  <c r="J102"/>
  <c r="K100"/>
  <c r="J100"/>
  <c r="K98"/>
  <c r="J98"/>
  <c r="K92"/>
  <c r="J92"/>
  <c r="K89"/>
  <c r="J89"/>
  <c r="K85"/>
  <c r="J85"/>
  <c r="K83"/>
  <c r="J83"/>
  <c r="K80"/>
  <c r="J80"/>
  <c r="K77"/>
  <c r="J77"/>
  <c r="K74"/>
  <c r="J74"/>
  <c r="K72"/>
  <c r="J72"/>
  <c r="K69"/>
  <c r="J69"/>
  <c r="K64"/>
  <c r="J64"/>
  <c r="K61"/>
  <c r="J61"/>
  <c r="K59"/>
  <c r="J59"/>
  <c r="K56"/>
  <c r="J56"/>
  <c r="K51"/>
  <c r="J51"/>
  <c r="K49"/>
  <c r="J49"/>
  <c r="K47"/>
  <c r="J47"/>
  <c r="K40"/>
  <c r="J40"/>
  <c r="K36"/>
  <c r="J36"/>
  <c r="K34"/>
  <c r="J34"/>
  <c r="K31"/>
  <c r="J31"/>
  <c r="K28"/>
  <c r="J28"/>
  <c r="K25"/>
  <c r="J25"/>
  <c r="K20"/>
  <c r="J20"/>
  <c r="K18"/>
  <c r="J18"/>
  <c r="H76" l="1"/>
  <c r="H263"/>
  <c r="H33"/>
  <c r="I33"/>
  <c r="I263"/>
  <c r="H58"/>
  <c r="H87"/>
  <c r="H236"/>
  <c r="I58"/>
  <c r="H316"/>
  <c r="I120"/>
  <c r="I193"/>
  <c r="I228"/>
  <c r="H82"/>
  <c r="H120"/>
  <c r="H130"/>
  <c r="H163"/>
  <c r="H193"/>
  <c r="H228"/>
  <c r="I316"/>
  <c r="I87"/>
  <c r="I147"/>
  <c r="I236"/>
  <c r="H183"/>
  <c r="H112"/>
  <c r="I15"/>
  <c r="I82"/>
  <c r="H246"/>
  <c r="I183"/>
  <c r="I112"/>
  <c r="I111" s="1"/>
  <c r="I46"/>
  <c r="I45" s="1"/>
  <c r="I284"/>
  <c r="H46"/>
  <c r="H45" s="1"/>
  <c r="H63"/>
  <c r="I130"/>
  <c r="I163"/>
  <c r="H284"/>
  <c r="H147"/>
  <c r="H15"/>
  <c r="I97"/>
  <c r="H270"/>
  <c r="H297"/>
  <c r="H307"/>
  <c r="I63"/>
  <c r="I270"/>
  <c r="I307"/>
  <c r="I76"/>
  <c r="H97"/>
  <c r="I246"/>
  <c r="K114"/>
  <c r="J114"/>
  <c r="H54" l="1"/>
  <c r="I14"/>
  <c r="H14"/>
  <c r="I96"/>
  <c r="I142"/>
  <c r="H142"/>
  <c r="H111"/>
  <c r="H96" s="1"/>
  <c r="I54"/>
  <c r="K297"/>
  <c r="J297"/>
  <c r="K294"/>
  <c r="J294"/>
  <c r="K281"/>
  <c r="J281"/>
  <c r="K263"/>
  <c r="J263"/>
  <c r="K259"/>
  <c r="J259"/>
  <c r="K243"/>
  <c r="J243"/>
  <c r="K228"/>
  <c r="J228"/>
  <c r="K218"/>
  <c r="J218"/>
  <c r="K215"/>
  <c r="J215"/>
  <c r="K206"/>
  <c r="J206"/>
  <c r="K202"/>
  <c r="J202"/>
  <c r="K188"/>
  <c r="J188"/>
  <c r="K179"/>
  <c r="J179"/>
  <c r="K160"/>
  <c r="J160"/>
  <c r="K157"/>
  <c r="J157"/>
  <c r="K143"/>
  <c r="J143"/>
  <c r="K139"/>
  <c r="J139"/>
  <c r="K127"/>
  <c r="J127"/>
  <c r="K117"/>
  <c r="J117"/>
  <c r="K108"/>
  <c r="J108"/>
  <c r="K91"/>
  <c r="J91"/>
  <c r="K76"/>
  <c r="J76"/>
  <c r="K63"/>
  <c r="J63"/>
  <c r="K55"/>
  <c r="J55"/>
  <c r="K30"/>
  <c r="J30"/>
  <c r="K27"/>
  <c r="J27"/>
  <c r="K24"/>
  <c r="J24"/>
  <c r="K16"/>
  <c r="J16"/>
  <c r="H323" l="1"/>
  <c r="I323"/>
  <c r="J246"/>
  <c r="J270"/>
  <c r="K58"/>
  <c r="K82"/>
  <c r="K183"/>
  <c r="K111" s="1"/>
  <c r="K223"/>
  <c r="J236"/>
  <c r="J284"/>
  <c r="J307"/>
  <c r="J130"/>
  <c r="J120"/>
  <c r="J88"/>
  <c r="J87" s="1"/>
  <c r="K33"/>
  <c r="K120"/>
  <c r="K130"/>
  <c r="K236"/>
  <c r="K246"/>
  <c r="K270"/>
  <c r="K284"/>
  <c r="K307"/>
  <c r="K316"/>
  <c r="J46"/>
  <c r="J45" s="1"/>
  <c r="J58"/>
  <c r="J82"/>
  <c r="J97"/>
  <c r="J163"/>
  <c r="J183"/>
  <c r="J111" s="1"/>
  <c r="J223"/>
  <c r="J316"/>
  <c r="K88"/>
  <c r="K87" s="1"/>
  <c r="K39"/>
  <c r="K38" s="1"/>
  <c r="K46"/>
  <c r="K45" s="1"/>
  <c r="K97"/>
  <c r="K147"/>
  <c r="K193"/>
  <c r="J39"/>
  <c r="J38" s="1"/>
  <c r="J33"/>
  <c r="K163"/>
  <c r="J147"/>
  <c r="J193"/>
  <c r="K15"/>
  <c r="J15"/>
  <c r="K14" l="1"/>
  <c r="K142"/>
  <c r="J142"/>
  <c r="K54"/>
  <c r="J54"/>
  <c r="K96"/>
  <c r="J96"/>
  <c r="J14"/>
  <c r="K323" l="1"/>
  <c r="J323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<sst xmlns="http://schemas.openxmlformats.org/spreadsheetml/2006/main" count="1450" uniqueCount="209">
  <si>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</si>
  <si>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</si>
  <si>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</si>
  <si>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</si>
  <si>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</si>
  <si>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</si>
  <si>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</si>
  <si>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</si>
  <si>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</si>
  <si>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</si>
  <si>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</si>
  <si>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</si>
  <si>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</si>
  <si>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</si>
  <si>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</si>
  <si>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</si>
  <si>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</si>
  <si>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</si>
  <si>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</si>
  <si>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</si>
  <si>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</si>
  <si>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</si>
  <si>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</si>
  <si>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</si>
  <si>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</si>
  <si>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</si>
  <si>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</si>
  <si>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</si>
  <si>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</si>
  <si>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</si>
  <si>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</si>
  <si>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</si>
  <si>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</si>
  <si>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</si>
  <si>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</si>
  <si>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</si>
  <si>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</si>
  <si>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</si>
  <si>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</si>
  <si>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</si>
  <si>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</si>
  <si>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</si>
  <si>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</si>
  <si>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</si>
  <si>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</si>
  <si>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</si>
  <si>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</si>
  <si>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</si>
  <si>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</si>
  <si>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</si>
  <si>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</si>
  <si>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</si>
  <si>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</si>
  <si>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</si>
  <si>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</si>
  <si>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</si>
  <si>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</si>
  <si>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</si>
  <si>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</si>
  <si>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</si>
  <si>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</si>
  <si>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</si>
  <si>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</si>
  <si>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</si>
  <si>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</si>
  <si>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</si>
  <si>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</si>
  <si>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</si>
  <si>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</si>
  <si>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</si>
  <si>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</si>
  <si>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</si>
  <si>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</si>
  <si>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</si>
  <si>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</si>
  <si>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</si>
  <si>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</si>
  <si>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</si>
  <si>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</si>
  <si>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</si>
  <si>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</si>
  <si>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</si>
  <si>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</si>
  <si>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</si>
  <si>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</si>
  <si>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</si>
  <si>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</si>
  <si>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</si>
  <si>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</si>
  <si>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</si>
  <si>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</si>
  <si>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</si>
  <si>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</si>
  <si>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</si>
  <si>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</si>
  <si>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</si>
  <si>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</si>
  <si>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</si>
  <si>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</si>
  <si>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</si>
  <si>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</si>
  <si>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</si>
  <si>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</si>
  <si>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</si>
  <si>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</si>
  <si>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</si>
  <si>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</si>
  <si>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</si>
  <si>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</si>
  <si>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</si>
  <si>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</si>
  <si>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</si>
  <si>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</si>
  <si>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</si>
  <si>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</si>
  <si>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</si>
  <si>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</si>
  <si>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</si>
  <si>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</si>
  <si>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</si>
  <si>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</si>
  <si>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</si>
  <si>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</si>
  <si>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</si>
  <si>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МП «Повышение безопасности дорожного движения на территории муниципального района Кинельский Самарской  области на 2017-2023 гг.»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</si>
  <si>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</si>
  <si>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</si>
  <si>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</si>
  <si>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</si>
  <si>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</si>
  <si>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</si>
  <si>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</si>
  <si>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</si>
  <si>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</si>
  <si>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</si>
  <si>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</si>
  <si>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</si>
  <si>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</si>
  <si>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</si>
  <si>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</si>
  <si>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</si>
  <si>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</si>
  <si>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</si>
  <si>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</si>
  <si>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Муниципальное казённое учреждение "Управление культуры, спорта и молодежной политики"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</si>
  <si>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</si>
  <si>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</si>
  <si>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</si>
  <si>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</si>
  <si>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</si>
  <si>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</si>
  <si>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</si>
  <si>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</si>
  <si>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</si>
  <si>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</si>
  <si>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</si>
  <si>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</si>
  <si>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</si>
  <si>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«Молодёжь муниципального района Кинельский» на 2014-2023 гг.</t>
  </si>
  <si>
    <t>МП «Противодействие экстремизму и профилактика терроризма на территории муниципального района Кинельский на 2014-2023 гг.»</t>
  </si>
  <si>
    <t>МП развития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2013-2023 гг.</t>
  </si>
  <si>
    <t>МП "Формирование современной комфортной городской среды муниципального района Кинельский Самарской области на 2018 год -2024 годы"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</si>
  <si>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</si>
  <si>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</si>
  <si>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</si>
  <si>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</si>
  <si>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</si>
  <si>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</si>
  <si>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</si>
  <si>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</si>
  <si>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</si>
  <si>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</si>
  <si>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</si>
  <si>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и улучшение материально-технического оснащения учреждений муниципального района Кинельский" на 2014-2023 годы.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</si>
  <si>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</si>
  <si>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</si>
  <si>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</si>
  <si>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</si>
  <si>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</si>
  <si>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2015-2024 гг.»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</si>
  <si>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</si>
  <si>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</si>
  <si>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>МП "Организация деятельности по опеке и попечительству на территории муниципального района Кинельский Самарской области на 2018-2023 годы".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</si>
  <si>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2018-2024 годы.</t>
  </si>
  <si>
    <t>МП "Профилактика безнадзорности, правонарушений и защита прав несовершеннолетних в муниципальном районе Кинельский" на 2018-2023 гг.</t>
  </si>
  <si>
    <t>Непрограммные направления расходов местного бюджета в области жилищного строительства</t>
  </si>
  <si>
    <t>80 0 00 00000</t>
  </si>
  <si>
    <t xml:space="preserve">Ведомственная структура расходов
бюджета муниципального  района Кинельский на 2023 год.
</t>
  </si>
  <si>
    <t>к Решению Собрания представителей муниципального района Кинельский "О бюджете муниципального района Кинельский на 2023 год и на плановый период 2024 и 2025 годов"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</si>
  <si>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</si>
  <si>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</si>
  <si>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</si>
  <si>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</si>
  <si>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</si>
  <si>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</si>
  <si>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</si>
  <si>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</si>
  <si>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</si>
  <si>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</si>
  <si>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</si>
  <si>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</si>
  <si>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МП «Развитие  физической культуры и спорта муниципального района Кинельский» на 2020-2029 гг.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</si>
  <si>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</si>
  <si>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</si>
  <si>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</si>
  <si>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"Обеспечение жилыми помещениями отдельных категорий граждан в муниципальном районе Кинельский на 2018-2023 годы."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</si>
  <si>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</si>
  <si>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в том числе за счет безвозмезд-
ных поступлений</t>
  </si>
  <si>
    <t>Уточненная сумма,
  тыс. 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</si>
</sst>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27"/>
  <sheetViews>
    <sheetView tabSelected="1" topLeftCell="B1" zoomScale="85" zoomScaleNormal="85" workbookViewId="0">
      <selection activeCell="N115" sqref="N115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42.6640625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3.21875" style="13" customWidth="1"/>
    <col min="10" max="10" width="12.88671875" style="13" customWidth="1"/>
    <col min="11" max="11" width="13.21875" style="13" customWidth="1"/>
    <col min="12" max="12" width="12.77734375" style="13" customWidth="1"/>
    <col min="13" max="13" width="11.21875" style="13" customWidth="1"/>
    <col min="14" max="16384" width="9.109375" style="13"/>
  </cols>
  <sheetData>
    <row r="1" spans="1:11" s="11" customFormat="1" ht="34.5" customHeight="1">
      <c r="A1" s="10"/>
      <c r="H1" s="59"/>
      <c r="I1" s="59"/>
      <c r="J1" s="59" t="s">
        <v>177</v>
      </c>
      <c r="K1" s="59"/>
    </row>
    <row r="2" spans="1:11" ht="117.6" customHeight="1">
      <c r="F2" s="58"/>
      <c r="G2" s="58"/>
      <c r="H2" s="70" t="s">
        <v>188</v>
      </c>
      <c r="I2" s="70"/>
      <c r="J2" s="70"/>
      <c r="K2" s="70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1" t="s">
        <v>187</v>
      </c>
      <c r="C4" s="71"/>
      <c r="D4" s="71"/>
      <c r="E4" s="71"/>
      <c r="F4" s="71"/>
      <c r="G4" s="71"/>
      <c r="H4" s="71"/>
      <c r="I4" s="71"/>
      <c r="J4" s="71"/>
      <c r="K4" s="71"/>
    </row>
    <row r="6" spans="1:11" ht="15" customHeight="1">
      <c r="B6" s="66" t="s">
        <v>0</v>
      </c>
      <c r="C6" s="69" t="s">
        <v>1</v>
      </c>
      <c r="D6" s="69" t="s">
        <v>2</v>
      </c>
      <c r="E6" s="69" t="s">
        <v>3</v>
      </c>
      <c r="F6" s="69" t="s">
        <v>4</v>
      </c>
      <c r="G6" s="69" t="s">
        <v>5</v>
      </c>
      <c r="H6" s="72" t="s">
        <v>97</v>
      </c>
      <c r="I6" s="73"/>
      <c r="J6" s="60" t="s">
        <v>208</v>
      </c>
      <c r="K6" s="61"/>
    </row>
    <row r="7" spans="1:11">
      <c r="B7" s="67"/>
      <c r="C7" s="69"/>
      <c r="D7" s="69"/>
      <c r="E7" s="69"/>
      <c r="F7" s="69"/>
      <c r="G7" s="69"/>
      <c r="H7" s="74"/>
      <c r="I7" s="75"/>
      <c r="J7" s="62"/>
      <c r="K7" s="63"/>
    </row>
    <row r="8" spans="1:11">
      <c r="B8" s="67"/>
      <c r="C8" s="69"/>
      <c r="D8" s="69"/>
      <c r="E8" s="69"/>
      <c r="F8" s="69"/>
      <c r="G8" s="69"/>
      <c r="H8" s="74"/>
      <c r="I8" s="75"/>
      <c r="J8" s="62"/>
      <c r="K8" s="63"/>
    </row>
    <row r="9" spans="1:11">
      <c r="B9" s="67"/>
      <c r="C9" s="69"/>
      <c r="D9" s="69"/>
      <c r="E9" s="69"/>
      <c r="F9" s="69"/>
      <c r="G9" s="69"/>
      <c r="H9" s="76"/>
      <c r="I9" s="77"/>
      <c r="J9" s="64"/>
      <c r="K9" s="65"/>
    </row>
    <row r="10" spans="1:11" ht="15" customHeight="1">
      <c r="B10" s="67"/>
      <c r="C10" s="69"/>
      <c r="D10" s="69"/>
      <c r="E10" s="69"/>
      <c r="F10" s="69"/>
      <c r="G10" s="69"/>
      <c r="H10" s="66" t="s">
        <v>6</v>
      </c>
      <c r="I10" s="69" t="s">
        <v>207</v>
      </c>
      <c r="J10" s="66" t="s">
        <v>6</v>
      </c>
      <c r="K10" s="69" t="s">
        <v>207</v>
      </c>
    </row>
    <row r="11" spans="1:11">
      <c r="B11" s="67"/>
      <c r="C11" s="69"/>
      <c r="D11" s="69"/>
      <c r="E11" s="69"/>
      <c r="F11" s="69"/>
      <c r="G11" s="69"/>
      <c r="H11" s="67"/>
      <c r="I11" s="69"/>
      <c r="J11" s="67"/>
      <c r="K11" s="69"/>
    </row>
    <row r="12" spans="1:11">
      <c r="B12" s="67"/>
      <c r="C12" s="69"/>
      <c r="D12" s="69"/>
      <c r="E12" s="69"/>
      <c r="F12" s="69"/>
      <c r="G12" s="69"/>
      <c r="H12" s="67"/>
      <c r="I12" s="69"/>
      <c r="J12" s="67"/>
      <c r="K12" s="69"/>
    </row>
    <row r="13" spans="1:11" ht="40.799999999999997" customHeight="1">
      <c r="B13" s="68"/>
      <c r="C13" s="69"/>
      <c r="D13" s="69"/>
      <c r="E13" s="69"/>
      <c r="F13" s="69"/>
      <c r="G13" s="69"/>
      <c r="H13" s="68"/>
      <c r="I13" s="69"/>
      <c r="J13" s="68"/>
      <c r="K13" s="69"/>
    </row>
    <row r="14" spans="1:11" s="16" customFormat="1" ht="46.8">
      <c r="A14" s="14">
        <v>0</v>
      </c>
      <c r="B14" s="26">
        <v>920</v>
      </c>
      <c r="C14" s="27" t="s">
        <v>146</v>
      </c>
      <c r="D14" s="26"/>
      <c r="E14" s="26"/>
      <c r="F14" s="26" t="s">
        <v>7</v>
      </c>
      <c r="G14" s="26"/>
      <c r="H14" s="15">
        <f>SUMIFS(H15:H1077,$B15:$B1077,$B15)/3</f>
        <v>59357.299999999996</v>
      </c>
      <c r="I14" s="15">
        <f>SUMIFS(I15:I1077,$B15:$B1077,$B15)/3</f>
        <v>839</v>
      </c>
      <c r="J14" s="15">
        <f>SUMIFS(J15:J1077,$B15:$B1077,$B15)/3</f>
        <v>57468.299999999996</v>
      </c>
      <c r="K14" s="15">
        <f>SUMIFS(K15:K1077,$B15:$B1077,$B15)/3</f>
        <v>839</v>
      </c>
    </row>
    <row r="15" spans="1:11" s="16" customFormat="1" ht="62.4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SUMIFS(H16:H1072,$B16:$B1072,$B16,$D16:$D1072,$D16,$E16:$E1072,$E16)/2</f>
        <v>15383</v>
      </c>
      <c r="I15" s="18">
        <f>SUMIFS(I16:I1072,$B16:$B1072,$B16,$D16:$D1072,$D16,$E16:$E1072,$E16)/2</f>
        <v>0</v>
      </c>
      <c r="J15" s="18">
        <f>SUMIFS(J16:J1072,$B16:$B1072,$B16,$D16:$D1072,$D16,$E16:$E1072,$E16)/2</f>
        <v>15383</v>
      </c>
      <c r="K15" s="18">
        <f>SUMIFS(K16:K1072,$B16:$B1072,$B16,$D16:$D1072,$D16,$E16:$E1072,$E16)/2</f>
        <v>0</v>
      </c>
    </row>
    <row r="16" spans="1:11" s="16" customFormat="1" ht="62.4">
      <c r="A16" s="19">
        <v>2</v>
      </c>
      <c r="B16" s="43">
        <v>920</v>
      </c>
      <c r="C16" s="47" t="s">
        <v>173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SUMIFS(H17:H1072,$B17:$B1072,$B16,$D17:$D1072,$D17,$E17:$E1072,$E17,$F17:$F1072,$F17)</f>
        <v>35</v>
      </c>
      <c r="I16" s="40">
        <f>SUMIFS(I17:I1072,$B17:$B1072,$B16,$D17:$D1072,$D17,$E17:$E1072,$E17,$F17:$F1072,$F17)</f>
        <v>0</v>
      </c>
      <c r="J16" s="40">
        <f>SUMIFS(J17:J1072,$B17:$B1072,$B16,$D17:$D1072,$D17,$E17:$E1072,$E17,$F17:$F1072,$F17)</f>
        <v>35</v>
      </c>
      <c r="K16" s="40">
        <f>SUMIFS(K17:K1072,$B17:$B1072,$B16,$D17:$D1072,$D17,$E17:$E1072,$E17,$F17:$F1072,$F17)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35</v>
      </c>
      <c r="I17" s="24"/>
      <c r="J17" s="24">
        <v>35</v>
      </c>
      <c r="K17" s="24"/>
    </row>
    <row r="18" spans="1:11" s="16" customFormat="1" ht="62.4">
      <c r="A18" s="19">
        <v>2</v>
      </c>
      <c r="B18" s="43">
        <v>920</v>
      </c>
      <c r="C18" s="47" t="s">
        <v>174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SUMIFS(H19:H1074,$B19:$B1074,$B18,$D19:$D1074,$D19,$E19:$E1074,$E19,$F19:$F1074,$F19)</f>
        <v>16.5</v>
      </c>
      <c r="I18" s="40">
        <f>SUMIFS(I19:I1074,$B19:$B1074,$B18,$D19:$D1074,$D19,$E19:$E1074,$E19,$F19:$F1074,$F19)</f>
        <v>0</v>
      </c>
      <c r="J18" s="40">
        <f>SUMIFS(J19:J1074,$B19:$B1074,$B18,$D19:$D1074,$D19,$E19:$E1074,$E19,$F19:$F1074,$F19)</f>
        <v>16.5</v>
      </c>
      <c r="K18" s="40">
        <f>SUMIFS(K19:K1074,$B19:$B1074,$B18,$D19:$D1074,$D19,$E19:$E1074,$E19,$F19:$F1074,$F19)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78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SUMIFS(H21:H1076,$B21:$B1076,$B20,$D21:$D1076,$D21,$E21:$E1076,$E21,$F21:$F1076,$F21)</f>
        <v>15331.5</v>
      </c>
      <c r="I20" s="40">
        <f>SUMIFS(I21:I1076,$B21:$B1076,$B20,$D21:$D1076,$D21,$E21:$E1076,$E21,$F21:$F1076,$F21)</f>
        <v>0</v>
      </c>
      <c r="J20" s="40">
        <f>SUMIFS(J21:J1076,$B21:$B1076,$B20,$D21:$D1076,$D21,$E21:$E1076,$E21,$F21:$F1076,$F21)</f>
        <v>15331.5</v>
      </c>
      <c r="K20" s="40">
        <f>SUMIFS(K21:K1076,$B21:$B1076,$B20,$D21:$D1076,$D21,$E21:$E1076,$E21,$F21:$F1076,$F21)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14920.2</v>
      </c>
      <c r="I21" s="24"/>
      <c r="J21" s="24">
        <v>14920.2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411.3</v>
      </c>
      <c r="I22" s="24"/>
      <c r="J22" s="24">
        <v>411.3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SUMIFS(H25:H1081,$B25:$B1081,$B25,$D25:$D1081,$D25,$E25:$E1081,$E25)/2</f>
        <v>0</v>
      </c>
      <c r="I24" s="18">
        <f>SUMIFS(I25:I1081,$B25:$B1081,$B25,$D25:$D1081,$D25,$E25:$E1081,$E25)/2</f>
        <v>0</v>
      </c>
      <c r="J24" s="18">
        <f>SUMIFS(J25:J1081,$B25:$B1081,$B25,$D25:$D1081,$D25,$E25:$E1081,$E25)/2</f>
        <v>0</v>
      </c>
      <c r="K24" s="18">
        <f>SUMIFS(K25:K1081,$B25:$B1081,$B25,$D25:$D1081,$D25,$E25:$E1081,$E25)/2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SUMIFS(H26:H1081,$B26:$B1081,$B25,$D26:$D1081,$D26,$E26:$E1081,$E26,$F26:$F1081,$F26)</f>
        <v>0</v>
      </c>
      <c r="I25" s="40">
        <f>SUMIFS(I26:I1081,$B26:$B1081,$B25,$D26:$D1081,$D26,$E26:$E1081,$E26,$F26:$F1081,$F26)</f>
        <v>0</v>
      </c>
      <c r="J25" s="40">
        <f>SUMIFS(J26:J1081,$B26:$B1081,$B25,$D26:$D1081,$D26,$E26:$E1081,$E26,$F26:$F1081,$F26)</f>
        <v>0</v>
      </c>
      <c r="K25" s="40">
        <f>SUMIFS(K26:K1081,$B26:$B1081,$B25,$D26:$D1081,$D26,$E26:$E1081,$E26,$F26:$F1081,$F26)</f>
        <v>0</v>
      </c>
    </row>
    <row r="26" spans="1:11" s="16" customFormat="1" ht="15.6">
      <c r="A26" s="20">
        <v>3</v>
      </c>
      <c r="B26" s="31">
        <v>920</v>
      </c>
      <c r="C26" s="32" t="s">
        <v>131</v>
      </c>
      <c r="D26" s="33" t="s">
        <v>70</v>
      </c>
      <c r="E26" s="33" t="s">
        <v>76</v>
      </c>
      <c r="F26" s="33" t="s">
        <v>111</v>
      </c>
      <c r="G26" s="33" t="s">
        <v>130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155</v>
      </c>
      <c r="D27" s="30" t="s">
        <v>76</v>
      </c>
      <c r="E27" s="30" t="s">
        <v>70</v>
      </c>
      <c r="F27" s="30"/>
      <c r="G27" s="30"/>
      <c r="H27" s="18">
        <f>SUMIFS(H28:H1084,$B28:$B1084,$B28,$D28:$D1084,$D28,$E28:$E1084,$E28)/2</f>
        <v>187.5</v>
      </c>
      <c r="I27" s="18">
        <f>SUMIFS(I28:I1084,$B28:$B1084,$B28,$D28:$D1084,$D28,$E28:$E1084,$E28)/2</f>
        <v>0</v>
      </c>
      <c r="J27" s="18">
        <f>SUMIFS(J28:J1084,$B28:$B1084,$B28,$D28:$D1084,$D28,$E28:$E1084,$E28)/2</f>
        <v>187.5</v>
      </c>
      <c r="K27" s="18">
        <f>SUMIFS(K28:K1084,$B28:$B1084,$B28,$D28:$D1084,$D28,$E28:$E1084,$E28)/2</f>
        <v>0</v>
      </c>
    </row>
    <row r="28" spans="1:11" s="16" customFormat="1" ht="62.4">
      <c r="A28" s="19">
        <v>2</v>
      </c>
      <c r="B28" s="37">
        <v>920</v>
      </c>
      <c r="C28" s="38" t="s">
        <v>153</v>
      </c>
      <c r="D28" s="39" t="s">
        <v>76</v>
      </c>
      <c r="E28" s="39" t="s">
        <v>70</v>
      </c>
      <c r="F28" s="39" t="s">
        <v>152</v>
      </c>
      <c r="G28" s="39" t="s">
        <v>72</v>
      </c>
      <c r="H28" s="40">
        <f>SUMIFS(H29:H1084,$B29:$B1084,$B28,$D29:$D1084,$D29,$E29:$E1084,$E29,$F29:$F1084,$F29)</f>
        <v>187.5</v>
      </c>
      <c r="I28" s="40">
        <f>SUMIFS(I29:I1084,$B29:$B1084,$B28,$D29:$D1084,$D29,$E29:$E1084,$E29,$F29:$F1084,$F29)</f>
        <v>0</v>
      </c>
      <c r="J28" s="40">
        <f>SUMIFS(J29:J1084,$B29:$B1084,$B28,$D29:$D1084,$D29,$E29:$E1084,$E29,$F29:$F1084,$F29)</f>
        <v>187.5</v>
      </c>
      <c r="K28" s="40">
        <f>SUMIFS(K29:K1084,$B29:$B1084,$B28,$D29:$D1084,$D29,$E29:$E1084,$E29,$F29:$F1084,$F29)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156</v>
      </c>
      <c r="D29" s="33" t="s">
        <v>76</v>
      </c>
      <c r="E29" s="33" t="s">
        <v>70</v>
      </c>
      <c r="F29" s="33" t="s">
        <v>152</v>
      </c>
      <c r="G29" s="33" t="s">
        <v>154</v>
      </c>
      <c r="H29" s="24">
        <v>187.5</v>
      </c>
      <c r="I29" s="24"/>
      <c r="J29" s="24">
        <v>187.5</v>
      </c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SUMIFS(H31:H1087,$B31:$B1087,$B31,$D31:$D1087,$D31,$E31:$E1087,$E31)/2</f>
        <v>11900</v>
      </c>
      <c r="I30" s="18">
        <f>SUMIFS(I31:I1087,$B31:$B1087,$B31,$D31:$D1087,$D31,$E31:$E1087,$E31)/2</f>
        <v>839</v>
      </c>
      <c r="J30" s="18">
        <f>SUMIFS(J31:J1087,$B31:$B1087,$B31,$D31:$D1087,$D31,$E31:$E1087,$E31)/2</f>
        <v>11900</v>
      </c>
      <c r="K30" s="18">
        <f>SUMIFS(K31:K1087,$B31:$B1087,$B31,$D31:$D1087,$D31,$E31:$E1087,$E31)/2</f>
        <v>839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SUMIFS(H32:H1087,$B32:$B1087,$B31,$D32:$D1087,$D32,$E32:$E1087,$E32,$F32:$F1087,$F32)</f>
        <v>11900</v>
      </c>
      <c r="I31" s="40">
        <f>SUMIFS(I32:I1087,$B32:$B1087,$B31,$D32:$D1087,$D32,$E32:$E1087,$E32,$F32:$F1087,$F32)</f>
        <v>839</v>
      </c>
      <c r="J31" s="40">
        <f>SUMIFS(J32:J1087,$B32:$B1087,$B31,$D32:$D1087,$D32,$E32:$E1087,$E32,$F32:$F1087,$F32)</f>
        <v>11900</v>
      </c>
      <c r="K31" s="40">
        <f>SUMIFS(K32:K1087,$B32:$B1087,$B31,$D32:$D1087,$D32,$E32:$E1087,$E32,$F32:$F1087,$F32)</f>
        <v>839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11900</v>
      </c>
      <c r="I32" s="24">
        <v>839</v>
      </c>
      <c r="J32" s="24">
        <v>11900</v>
      </c>
      <c r="K32" s="24">
        <v>839</v>
      </c>
    </row>
    <row r="33" spans="1:11" s="16" customFormat="1" ht="31.2">
      <c r="A33" s="17">
        <v>1</v>
      </c>
      <c r="B33" s="28">
        <v>920</v>
      </c>
      <c r="C33" s="54" t="s">
        <v>135</v>
      </c>
      <c r="D33" s="30" t="s">
        <v>77</v>
      </c>
      <c r="E33" s="30" t="s">
        <v>79</v>
      </c>
      <c r="F33" s="30"/>
      <c r="G33" s="30"/>
      <c r="H33" s="18">
        <f>SUMIFS(H34:H1090,$B34:$B1090,$B34,$D34:$D1090,$D34,$E34:$E1090,$E34)/2</f>
        <v>31886.800000000003</v>
      </c>
      <c r="I33" s="18">
        <f>SUMIFS(I34:I1090,$B34:$B1090,$B34,$D34:$D1090,$D34,$E34:$E1090,$E34)/2</f>
        <v>0</v>
      </c>
      <c r="J33" s="18">
        <f>SUMIFS(J34:J1090,$B34:$B1090,$B34,$D34:$D1090,$D34,$E34:$E1090,$E34)/2</f>
        <v>29997.8</v>
      </c>
      <c r="K33" s="18">
        <f>SUMIFS(K34:K1090,$B34:$B1090,$B34,$D34:$D1090,$D34,$E34:$E1090,$E34)/2</f>
        <v>0</v>
      </c>
    </row>
    <row r="34" spans="1:11" s="16" customFormat="1" ht="46.8">
      <c r="A34" s="19">
        <v>2</v>
      </c>
      <c r="B34" s="37">
        <v>920</v>
      </c>
      <c r="C34" s="38" t="s">
        <v>162</v>
      </c>
      <c r="D34" s="39" t="s">
        <v>77</v>
      </c>
      <c r="E34" s="39" t="s">
        <v>79</v>
      </c>
      <c r="F34" s="39" t="s">
        <v>157</v>
      </c>
      <c r="G34" s="39" t="s">
        <v>72</v>
      </c>
      <c r="H34" s="40">
        <f>SUMIFS(H35:H1090,$B35:$B1090,$B34,$D35:$D1090,$D35,$E35:$E1090,$E35,$F35:$F1090,$F35)</f>
        <v>1696.4</v>
      </c>
      <c r="I34" s="40">
        <f>SUMIFS(I35:I1090,$B35:$B1090,$B34,$D35:$D1090,$D35,$E35:$E1090,$E35,$F35:$F1090,$F35)</f>
        <v>0</v>
      </c>
      <c r="J34" s="40">
        <f>SUMIFS(J35:J1090,$B35:$B1090,$B34,$D35:$D1090,$D35,$E35:$E1090,$E35,$F35:$F1090,$F35)</f>
        <v>790</v>
      </c>
      <c r="K34" s="40">
        <f>SUMIFS(K35:K1090,$B35:$B1090,$B34,$D35:$D1090,$D35,$E35:$E1090,$E35,$F35:$F1090,$F35)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157</v>
      </c>
      <c r="G35" s="33" t="s">
        <v>80</v>
      </c>
      <c r="H35" s="24">
        <v>1696.4</v>
      </c>
      <c r="I35" s="24"/>
      <c r="J35" s="24">
        <v>790</v>
      </c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SUMIFS(H37:H1092,$B37:$B1092,$B36,$D37:$D1092,$D37,$E37:$E1092,$E37,$F37:$F1092,$F37)</f>
        <v>30190.400000000001</v>
      </c>
      <c r="I36" s="40">
        <f>SUMIFS(I37:I1092,$B37:$B1092,$B36,$D37:$D1092,$D37,$E37:$E1092,$E37,$F37:$F1092,$F37)</f>
        <v>0</v>
      </c>
      <c r="J36" s="40">
        <f>SUMIFS(J37:J1092,$B37:$B1092,$B36,$D37:$D1092,$D37,$E37:$E1092,$E37,$F37:$F1092,$F37)</f>
        <v>29207.8</v>
      </c>
      <c r="K36" s="40">
        <f>SUMIFS(K37:K1092,$B37:$B1092,$B36,$D37:$D1092,$D37,$E37:$E1092,$E37,$F37:$F1092,$F37)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30190.400000000001</v>
      </c>
      <c r="I37" s="24"/>
      <c r="J37" s="24">
        <v>29207.8</v>
      </c>
      <c r="K37" s="24"/>
    </row>
    <row r="38" spans="1:11" s="16" customFormat="1" ht="46.8">
      <c r="A38" s="14">
        <v>0</v>
      </c>
      <c r="B38" s="26">
        <v>933</v>
      </c>
      <c r="C38" s="27" t="s">
        <v>145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SUMIFS(H39:H1101,$B39:$B1101,$B39)/3</f>
        <v>829.5</v>
      </c>
      <c r="I38" s="15">
        <f>SUMIFS(I39:I1101,$B39:$B1101,$B39)/3</f>
        <v>0</v>
      </c>
      <c r="J38" s="15">
        <f>SUMIFS(J39:J1101,$B39:$B1101,$B39)/3</f>
        <v>829.5</v>
      </c>
      <c r="K38" s="15">
        <f>SUMIFS(K39:K1101,$B39:$B1101,$B39)/3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SUMIFS(H40:H1096,$B40:$B1096,$B40,$D40:$D1096,$D40,$E40:$E1096,$E40)/2</f>
        <v>829.5</v>
      </c>
      <c r="I39" s="18">
        <f>SUMIFS(I40:I1096,$B40:$B1096,$B40,$D40:$D1096,$D40,$E40:$E1096,$E40)/2</f>
        <v>0</v>
      </c>
      <c r="J39" s="18">
        <f>SUMIFS(J40:J1096,$B40:$B1096,$B40,$D40:$D1096,$D40,$E40:$E1096,$E40)/2</f>
        <v>829.5</v>
      </c>
      <c r="K39" s="18">
        <f>SUMIFS(K40:K1096,$B40:$B1096,$B40,$D40:$D1096,$D40,$E40:$E1096,$E40)/2</f>
        <v>0</v>
      </c>
    </row>
    <row r="40" spans="1:11" s="16" customFormat="1" ht="78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SUMIFS(H41:H1096,$B41:$B1096,$B40,$D41:$D1096,$D41,$E41:$E1096,$E41,$F41:$F1096,$F41)</f>
        <v>829.5</v>
      </c>
      <c r="I40" s="40">
        <f>SUMIFS(I41:I1096,$B41:$B1096,$B40,$D41:$D1096,$D41,$E41:$E1096,$E41,$F41:$F1096,$F41)</f>
        <v>0</v>
      </c>
      <c r="J40" s="40">
        <f>SUMIFS(J41:J1096,$B41:$B1096,$B40,$D41:$D1096,$D41,$E41:$E1096,$E41,$F41:$F1096,$F41)</f>
        <v>829.5</v>
      </c>
      <c r="K40" s="40">
        <f>SUMIFS(K41:K1096,$B41:$B1096,$B40,$D41:$D1096,$D41,$E41:$E1096,$E41,$F41:$F1096,$F41)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703.7</v>
      </c>
      <c r="I41" s="24"/>
      <c r="J41" s="24">
        <v>703.7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125.8</v>
      </c>
      <c r="I42" s="24"/>
      <c r="J42" s="24">
        <v>125.8</v>
      </c>
      <c r="K42" s="24"/>
    </row>
    <row r="43" spans="1:11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46.8">
      <c r="A45" s="14">
        <v>0</v>
      </c>
      <c r="B45" s="26">
        <v>934</v>
      </c>
      <c r="C45" s="27" t="s">
        <v>180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SUMIFS(H46:H1108,$B46:$B1108,$B46)/3</f>
        <v>2736.2999999999997</v>
      </c>
      <c r="I45" s="15">
        <f>SUMIFS(I46:I1108,$B46:$B1108,$B46)/3</f>
        <v>0</v>
      </c>
      <c r="J45" s="15">
        <f>SUMIFS(J46:J1108,$B46:$B1108,$B46)/3</f>
        <v>2736.2999999999997</v>
      </c>
      <c r="K45" s="15">
        <f>SUMIFS(K46:K1108,$B46:$B1108,$B46)/3</f>
        <v>0</v>
      </c>
    </row>
    <row r="46" spans="1:11" s="16" customFormat="1" ht="62.4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SUMIFS(H47:H1103,$B47:$B1103,$B47,$D47:$D1103,$D47,$E47:$E1103,$E47)/2</f>
        <v>2736.3</v>
      </c>
      <c r="I46" s="18">
        <f>SUMIFS(I47:I1103,$B47:$B1103,$B47,$D47:$D1103,$D47,$E47:$E1103,$E47)/2</f>
        <v>0</v>
      </c>
      <c r="J46" s="18">
        <f>SUMIFS(J47:J1103,$B47:$B1103,$B47,$D47:$D1103,$D47,$E47:$E1103,$E47)/2</f>
        <v>2736.3</v>
      </c>
      <c r="K46" s="18">
        <f>SUMIFS(K47:K1103,$B47:$B1103,$B47,$D47:$D1103,$D47,$E47:$E1103,$E47)/2</f>
        <v>0</v>
      </c>
    </row>
    <row r="47" spans="1:11" s="16" customFormat="1" ht="62.4">
      <c r="A47" s="19">
        <v>2</v>
      </c>
      <c r="B47" s="37">
        <v>934</v>
      </c>
      <c r="C47" s="47" t="s">
        <v>173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SUMIFS(H48:H1103,$B48:$B1103,$B47,$D48:$D1103,$D48,$E48:$E1103,$E48,$F48:$F1103,$F48)</f>
        <v>0</v>
      </c>
      <c r="I47" s="40">
        <f>SUMIFS(I48:I1103,$B48:$B1103,$B47,$D48:$D1103,$D48,$E48:$E1103,$E48,$F48:$F1103,$F48)</f>
        <v>0</v>
      </c>
      <c r="J47" s="40">
        <f>SUMIFS(J48:J1103,$B48:$B1103,$B47,$D48:$D1103,$D48,$E48:$E1103,$E48,$F48:$F1103,$F48)</f>
        <v>0</v>
      </c>
      <c r="K47" s="40">
        <f>SUMIFS(K48:K1103,$B48:$B1103,$B47,$D48:$D1103,$D48,$E48:$E1103,$E48,$F48:$F1103,$F48)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2.4">
      <c r="A49" s="19">
        <v>2</v>
      </c>
      <c r="B49" s="37">
        <v>934</v>
      </c>
      <c r="C49" s="47" t="s">
        <v>174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SUMIFS(H50:H1105,$B50:$B1105,$B49,$D50:$D1105,$D50,$E50:$E1105,$E50,$F50:$F1105,$F50)</f>
        <v>3.5</v>
      </c>
      <c r="I49" s="40">
        <f>SUMIFS(I50:I1105,$B50:$B1105,$B49,$D50:$D1105,$D50,$E50:$E1105,$E50,$F50:$F1105,$F50)</f>
        <v>0</v>
      </c>
      <c r="J49" s="40">
        <f>SUMIFS(J50:J1105,$B50:$B1105,$B49,$D50:$D1105,$D50,$E50:$E1105,$E50,$F50:$F1105,$F50)</f>
        <v>3.5</v>
      </c>
      <c r="K49" s="40">
        <f>SUMIFS(K50:K1105,$B50:$B1105,$B49,$D50:$D1105,$D50,$E50:$E1105,$E50,$F50:$F1105,$F50)</f>
        <v>0</v>
      </c>
    </row>
    <row r="50" spans="1:11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78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SUMIFS(H52:H1107,$B52:$B1107,$B51,$D52:$D1107,$D52,$E52:$E1107,$E52,$F52:$F1107,$F52)</f>
        <v>2732.7999999999997</v>
      </c>
      <c r="I51" s="40">
        <f>SUMIFS(I52:I1107,$B52:$B1107,$B51,$D52:$D1107,$D52,$E52:$E1107,$E52,$F52:$F1107,$F52)</f>
        <v>0</v>
      </c>
      <c r="J51" s="40">
        <f>SUMIFS(J52:J1107,$B52:$B1107,$B51,$D52:$D1107,$D52,$E52:$E1107,$E52,$F52:$F1107,$F52)</f>
        <v>2732.8</v>
      </c>
      <c r="K51" s="40">
        <f>SUMIFS(K52:K1107,$B52:$B1107,$B51,$D52:$D1107,$D52,$E52:$E1107,$E52,$F52:$F1107,$F52)</f>
        <v>0</v>
      </c>
    </row>
    <row r="52" spans="1:11" s="16" customFormat="1" ht="46.8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2679.7</v>
      </c>
      <c r="I52" s="24"/>
      <c r="J52" s="24">
        <v>2691.5</v>
      </c>
      <c r="K52" s="24"/>
    </row>
    <row r="53" spans="1:11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53.1</v>
      </c>
      <c r="I53" s="24"/>
      <c r="J53" s="24">
        <v>41.3</v>
      </c>
      <c r="K53" s="24"/>
    </row>
    <row r="54" spans="1:11" s="16" customFormat="1" ht="78">
      <c r="A54" s="14">
        <v>0</v>
      </c>
      <c r="B54" s="26">
        <v>935</v>
      </c>
      <c r="C54" s="27" t="s">
        <v>144</v>
      </c>
      <c r="D54" s="34" t="s">
        <v>72</v>
      </c>
      <c r="E54" s="34" t="s">
        <v>72</v>
      </c>
      <c r="F54" s="34" t="s">
        <v>7</v>
      </c>
      <c r="G54" s="34" t="s">
        <v>72</v>
      </c>
      <c r="H54" s="15">
        <f>SUMIFS(H55:H1117,$B55:$B1117,$B55)/3</f>
        <v>7260.4999999999991</v>
      </c>
      <c r="I54" s="15">
        <f>SUMIFS(I55:I1117,$B55:$B1117,$B55)/3</f>
        <v>0</v>
      </c>
      <c r="J54" s="15">
        <f>SUMIFS(J55:J1117,$B55:$B1117,$B55)/3</f>
        <v>7260.4999999999991</v>
      </c>
      <c r="K54" s="15">
        <f>SUMIFS(K55:K1117,$B55:$B1117,$B55)/3</f>
        <v>0</v>
      </c>
    </row>
    <row r="55" spans="1:11" s="16" customFormat="1" ht="46.8">
      <c r="A55" s="17">
        <v>1</v>
      </c>
      <c r="B55" s="28">
        <v>935</v>
      </c>
      <c r="C55" s="29" t="s">
        <v>36</v>
      </c>
      <c r="D55" s="30" t="s">
        <v>79</v>
      </c>
      <c r="E55" s="30" t="s">
        <v>77</v>
      </c>
      <c r="F55" s="30"/>
      <c r="G55" s="30"/>
      <c r="H55" s="18">
        <f>SUMIFS(H56:H1112,$B56:$B1112,$B56,$D56:$D1112,$D56,$E56:$E1112,$E56)/2</f>
        <v>80</v>
      </c>
      <c r="I55" s="18">
        <f>SUMIFS(I56:I1112,$B56:$B1112,$B56,$D56:$D1112,$D56,$E56:$E1112,$E56)/2</f>
        <v>0</v>
      </c>
      <c r="J55" s="18">
        <f>SUMIFS(J56:J1112,$B56:$B1112,$B56,$D56:$D1112,$D56,$E56:$E1112,$E56)/2</f>
        <v>80</v>
      </c>
      <c r="K55" s="18">
        <f>SUMIFS(K56:K1112,$B56:$B1112,$B56,$D56:$D1112,$D56,$E56:$E1112,$E56)/2</f>
        <v>0</v>
      </c>
    </row>
    <row r="56" spans="1:11" s="16" customFormat="1" ht="78">
      <c r="A56" s="19">
        <v>2</v>
      </c>
      <c r="B56" s="37">
        <v>935</v>
      </c>
      <c r="C56" s="38" t="s">
        <v>189</v>
      </c>
      <c r="D56" s="39" t="s">
        <v>79</v>
      </c>
      <c r="E56" s="39" t="s">
        <v>77</v>
      </c>
      <c r="F56" s="39" t="s">
        <v>53</v>
      </c>
      <c r="G56" s="39"/>
      <c r="H56" s="40">
        <f>SUMIFS(H57:H1112,$B57:$B1112,$B56,$D57:$D1112,$D57,$E57:$E1112,$E57,$F57:$F1112,$F57)</f>
        <v>80</v>
      </c>
      <c r="I56" s="40">
        <f>SUMIFS(I57:I1112,$B57:$B1112,$B56,$D57:$D1112,$D57,$E57:$E1112,$E57,$F57:$F1112,$F57)</f>
        <v>0</v>
      </c>
      <c r="J56" s="40">
        <f>SUMIFS(J57:J1112,$B57:$B1112,$B56,$D57:$D1112,$D57,$E57:$E1112,$E57,$F57:$F1112,$F57)</f>
        <v>80</v>
      </c>
      <c r="K56" s="40">
        <f>SUMIFS(K57:K1112,$B57:$B1112,$B56,$D57:$D1112,$D57,$E57:$E1112,$E57,$F57:$F1112,$F57)</f>
        <v>0</v>
      </c>
    </row>
    <row r="57" spans="1:11" s="16" customFormat="1" ht="15.6">
      <c r="A57" s="20">
        <v>3</v>
      </c>
      <c r="B57" s="31">
        <v>935</v>
      </c>
      <c r="C57" s="32" t="s">
        <v>46</v>
      </c>
      <c r="D57" s="33" t="s">
        <v>79</v>
      </c>
      <c r="E57" s="33" t="s">
        <v>77</v>
      </c>
      <c r="F57" s="33" t="s">
        <v>53</v>
      </c>
      <c r="G57" s="33" t="s">
        <v>92</v>
      </c>
      <c r="H57" s="24">
        <v>80</v>
      </c>
      <c r="I57" s="24"/>
      <c r="J57" s="24">
        <v>80</v>
      </c>
      <c r="K57" s="24"/>
    </row>
    <row r="58" spans="1:11" s="16" customFormat="1" ht="15.6">
      <c r="A58" s="17">
        <v>1</v>
      </c>
      <c r="B58" s="28">
        <v>935</v>
      </c>
      <c r="C58" s="29" t="s">
        <v>133</v>
      </c>
      <c r="D58" s="30" t="s">
        <v>82</v>
      </c>
      <c r="E58" s="30" t="s">
        <v>82</v>
      </c>
      <c r="F58" s="30" t="s">
        <v>7</v>
      </c>
      <c r="G58" s="30" t="s">
        <v>72</v>
      </c>
      <c r="H58" s="18">
        <f>SUMIFS(H59:H1115,$B59:$B1115,$B59,$D59:$D1115,$D59,$E59:$E1115,$E59)/2</f>
        <v>888.2</v>
      </c>
      <c r="I58" s="18">
        <f>SUMIFS(I59:I1115,$B59:$B1115,$B59,$D59:$D1115,$D59,$E59:$E1115,$E59)/2</f>
        <v>0</v>
      </c>
      <c r="J58" s="18">
        <f>SUMIFS(J59:J1115,$B59:$B1115,$B59,$D59:$D1115,$D59,$E59:$E1115,$E59)/2</f>
        <v>888.2</v>
      </c>
      <c r="K58" s="18">
        <f>SUMIFS(K59:K1115,$B59:$B1115,$B59,$D59:$D1115,$D59,$E59:$E1115,$E59)/2</f>
        <v>0</v>
      </c>
    </row>
    <row r="59" spans="1:11" s="16" customFormat="1" ht="31.2">
      <c r="A59" s="19">
        <v>2</v>
      </c>
      <c r="B59" s="37">
        <v>935</v>
      </c>
      <c r="C59" s="38" t="s">
        <v>158</v>
      </c>
      <c r="D59" s="39" t="s">
        <v>82</v>
      </c>
      <c r="E59" s="39" t="s">
        <v>82</v>
      </c>
      <c r="F59" s="39" t="s">
        <v>22</v>
      </c>
      <c r="G59" s="39"/>
      <c r="H59" s="40">
        <f>SUMIFS(H60:H1115,$B60:$B1115,$B59,$D60:$D1115,$D60,$E60:$E1115,$E60,$F60:$F1115,$F60)</f>
        <v>688.2</v>
      </c>
      <c r="I59" s="40">
        <f>SUMIFS(I60:I1115,$B60:$B1115,$B59,$D60:$D1115,$D60,$E60:$E1115,$E60,$F60:$F1115,$F60)</f>
        <v>0</v>
      </c>
      <c r="J59" s="40">
        <f>SUMIFS(J60:J1115,$B60:$B1115,$B59,$D60:$D1115,$D60,$E60:$E1115,$E60,$F60:$F1115,$F60)</f>
        <v>688.2</v>
      </c>
      <c r="K59" s="40">
        <f>SUMIFS(K60:K1115,$B60:$B1115,$B59,$D60:$D1115,$D60,$E60:$E1115,$E60,$F60:$F1115,$F60)</f>
        <v>0</v>
      </c>
    </row>
    <row r="60" spans="1:11" s="16" customFormat="1" ht="15.6">
      <c r="A60" s="20">
        <v>3</v>
      </c>
      <c r="B60" s="31">
        <v>935</v>
      </c>
      <c r="C60" s="32" t="s">
        <v>46</v>
      </c>
      <c r="D60" s="33" t="s">
        <v>82</v>
      </c>
      <c r="E60" s="33" t="s">
        <v>82</v>
      </c>
      <c r="F60" s="33" t="s">
        <v>22</v>
      </c>
      <c r="G60" s="33" t="s">
        <v>92</v>
      </c>
      <c r="H60" s="24">
        <v>688.2</v>
      </c>
      <c r="I60" s="24"/>
      <c r="J60" s="24">
        <v>688.2</v>
      </c>
      <c r="K60" s="24"/>
    </row>
    <row r="61" spans="1:11" s="16" customFormat="1" ht="46.8">
      <c r="A61" s="19">
        <v>2</v>
      </c>
      <c r="B61" s="37">
        <v>935</v>
      </c>
      <c r="C61" s="42" t="s">
        <v>198</v>
      </c>
      <c r="D61" s="39" t="s">
        <v>82</v>
      </c>
      <c r="E61" s="39" t="s">
        <v>82</v>
      </c>
      <c r="F61" s="39" t="s">
        <v>64</v>
      </c>
      <c r="G61" s="39"/>
      <c r="H61" s="40">
        <f>SUMIFS(H62:H1117,$B62:$B1117,$B61,$D62:$D1117,$D62,$E62:$E1117,$E62,$F62:$F1117,$F62)</f>
        <v>200</v>
      </c>
      <c r="I61" s="40">
        <f>SUMIFS(I62:I1117,$B62:$B1117,$B61,$D62:$D1117,$D62,$E62:$E1117,$E62,$F62:$F1117,$F62)</f>
        <v>0</v>
      </c>
      <c r="J61" s="40">
        <f>SUMIFS(J62:J1117,$B62:$B1117,$B61,$D62:$D1117,$D62,$E62:$E1117,$E62,$F62:$F1117,$F62)</f>
        <v>200</v>
      </c>
      <c r="K61" s="40">
        <f>SUMIFS(K62:K1117,$B62:$B1117,$B61,$D62:$D1117,$D62,$E62:$E1117,$E62,$F62:$F1117,$F62)</f>
        <v>0</v>
      </c>
    </row>
    <row r="62" spans="1:11" s="16" customFormat="1" ht="15.6">
      <c r="A62" s="20">
        <v>3</v>
      </c>
      <c r="B62" s="31">
        <v>935</v>
      </c>
      <c r="C62" s="32" t="s">
        <v>46</v>
      </c>
      <c r="D62" s="33" t="s">
        <v>82</v>
      </c>
      <c r="E62" s="33" t="s">
        <v>82</v>
      </c>
      <c r="F62" s="33" t="s">
        <v>64</v>
      </c>
      <c r="G62" s="33" t="s">
        <v>92</v>
      </c>
      <c r="H62" s="24">
        <v>200</v>
      </c>
      <c r="I62" s="24"/>
      <c r="J62" s="24">
        <v>200</v>
      </c>
      <c r="K62" s="24"/>
    </row>
    <row r="63" spans="1:11" s="16" customFormat="1" ht="15.6">
      <c r="A63" s="17">
        <v>1</v>
      </c>
      <c r="B63" s="28">
        <v>935</v>
      </c>
      <c r="C63" s="29" t="s">
        <v>24</v>
      </c>
      <c r="D63" s="30" t="s">
        <v>84</v>
      </c>
      <c r="E63" s="30" t="s">
        <v>70</v>
      </c>
      <c r="F63" s="30" t="s">
        <v>7</v>
      </c>
      <c r="G63" s="30" t="s">
        <v>72</v>
      </c>
      <c r="H63" s="18">
        <f>SUMIFS(H64:H1120,$B64:$B1120,$B64,$D64:$D1120,$D64,$E64:$E1120,$E64)/2</f>
        <v>5314.2</v>
      </c>
      <c r="I63" s="18">
        <f>SUMIFS(I64:I1120,$B64:$B1120,$B64,$D64:$D1120,$D64,$E64:$E1120,$E64)/2</f>
        <v>0</v>
      </c>
      <c r="J63" s="18">
        <f>SUMIFS(J64:J1120,$B64:$B1120,$B64,$D64:$D1120,$D64,$E64:$E1120,$E64)/2</f>
        <v>5314.2</v>
      </c>
      <c r="K63" s="18">
        <f>SUMIFS(K64:K1120,$B64:$B1120,$B64,$D64:$D1120,$D64,$E64:$E1120,$E64)/2</f>
        <v>0</v>
      </c>
    </row>
    <row r="64" spans="1:11" s="16" customFormat="1" ht="39" customHeight="1">
      <c r="A64" s="19">
        <v>2</v>
      </c>
      <c r="B64" s="37">
        <v>935</v>
      </c>
      <c r="C64" s="38" t="s">
        <v>199</v>
      </c>
      <c r="D64" s="39" t="s">
        <v>84</v>
      </c>
      <c r="E64" s="39" t="s">
        <v>70</v>
      </c>
      <c r="F64" s="39" t="s">
        <v>25</v>
      </c>
      <c r="G64" s="39"/>
      <c r="H64" s="40">
        <f>SUMIFS(H65:H1120,$B65:$B1120,$B64,$D65:$D1120,$D65,$E65:$E1120,$E65,$F65:$F1120,$F65)</f>
        <v>4009.9999999999995</v>
      </c>
      <c r="I64" s="40">
        <f>SUMIFS(I65:I1120,$B65:$B1120,$B64,$D65:$D1120,$D65,$E65:$E1120,$E65,$F65:$F1120,$F65)</f>
        <v>0</v>
      </c>
      <c r="J64" s="40">
        <f>SUMIFS(J65:J1120,$B65:$B1120,$B64,$D65:$D1120,$D65,$E65:$E1120,$E65,$F65:$F1120,$F65)</f>
        <v>4009.9999999999995</v>
      </c>
      <c r="K64" s="40">
        <f>SUMIFS(K65:K1120,$B65:$B1120,$B64,$D65:$D1120,$D65,$E65:$E1120,$E65,$F65:$F1120,$F65)</f>
        <v>0</v>
      </c>
    </row>
    <row r="65" spans="1:11" s="16" customFormat="1" ht="31.2">
      <c r="A65" s="20">
        <v>3</v>
      </c>
      <c r="B65" s="31">
        <v>935</v>
      </c>
      <c r="C65" s="32" t="s">
        <v>23</v>
      </c>
      <c r="D65" s="33" t="s">
        <v>84</v>
      </c>
      <c r="E65" s="33" t="s">
        <v>70</v>
      </c>
      <c r="F65" s="33" t="s">
        <v>25</v>
      </c>
      <c r="G65" s="33" t="s">
        <v>83</v>
      </c>
      <c r="H65" s="24">
        <v>3643.6</v>
      </c>
      <c r="I65" s="24"/>
      <c r="J65" s="24">
        <v>3643.6</v>
      </c>
      <c r="K65" s="24"/>
    </row>
    <row r="66" spans="1:11" s="16" customFormat="1" ht="46.8">
      <c r="A66" s="20">
        <v>3</v>
      </c>
      <c r="B66" s="31">
        <v>935</v>
      </c>
      <c r="C66" s="32" t="s">
        <v>12</v>
      </c>
      <c r="D66" s="33" t="s">
        <v>84</v>
      </c>
      <c r="E66" s="33" t="s">
        <v>70</v>
      </c>
      <c r="F66" s="33" t="s">
        <v>25</v>
      </c>
      <c r="G66" s="33" t="s">
        <v>74</v>
      </c>
      <c r="H66" s="24">
        <v>364.7</v>
      </c>
      <c r="I66" s="24"/>
      <c r="J66" s="24">
        <v>364.7</v>
      </c>
      <c r="K66" s="24"/>
    </row>
    <row r="67" spans="1:11" s="16" customFormat="1" ht="15.6">
      <c r="A67" s="20">
        <v>3</v>
      </c>
      <c r="B67" s="31">
        <v>935</v>
      </c>
      <c r="C67" s="32" t="s">
        <v>168</v>
      </c>
      <c r="D67" s="33" t="s">
        <v>84</v>
      </c>
      <c r="E67" s="33" t="s">
        <v>70</v>
      </c>
      <c r="F67" s="33" t="s">
        <v>25</v>
      </c>
      <c r="G67" s="33" t="s">
        <v>167</v>
      </c>
      <c r="H67" s="24"/>
      <c r="I67" s="24"/>
      <c r="J67" s="24"/>
      <c r="K67" s="24"/>
    </row>
    <row r="68" spans="1:11" s="16" customFormat="1" ht="15.6">
      <c r="A68" s="20">
        <v>3</v>
      </c>
      <c r="B68" s="31">
        <v>935</v>
      </c>
      <c r="C68" s="32" t="s">
        <v>13</v>
      </c>
      <c r="D68" s="33" t="s">
        <v>84</v>
      </c>
      <c r="E68" s="33" t="s">
        <v>70</v>
      </c>
      <c r="F68" s="33" t="s">
        <v>25</v>
      </c>
      <c r="G68" s="33" t="s">
        <v>75</v>
      </c>
      <c r="H68" s="24">
        <v>1.7</v>
      </c>
      <c r="I68" s="24"/>
      <c r="J68" s="24">
        <v>1.7</v>
      </c>
      <c r="K68" s="24"/>
    </row>
    <row r="69" spans="1:11" s="16" customFormat="1" ht="46.8">
      <c r="A69" s="19">
        <v>2</v>
      </c>
      <c r="B69" s="37">
        <v>935</v>
      </c>
      <c r="C69" s="38" t="s">
        <v>200</v>
      </c>
      <c r="D69" s="39" t="s">
        <v>84</v>
      </c>
      <c r="E69" s="39" t="s">
        <v>70</v>
      </c>
      <c r="F69" s="39" t="s">
        <v>26</v>
      </c>
      <c r="G69" s="39"/>
      <c r="H69" s="40">
        <f>SUMIFS(H70:H1125,$B70:$B1125,$B69,$D70:$D1125,$D70,$E70:$E1125,$E70,$F70:$F1125,$F70)</f>
        <v>1304.2</v>
      </c>
      <c r="I69" s="40">
        <f>SUMIFS(I70:I1125,$B70:$B1125,$B69,$D70:$D1125,$D70,$E70:$E1125,$E70,$F70:$F1125,$F70)</f>
        <v>0</v>
      </c>
      <c r="J69" s="40">
        <f>SUMIFS(J70:J1125,$B70:$B1125,$B69,$D70:$D1125,$D70,$E70:$E1125,$E70,$F70:$F1125,$F70)</f>
        <v>1304.2</v>
      </c>
      <c r="K69" s="40">
        <f>SUMIFS(K70:K1125,$B70:$B1125,$B69,$D70:$D1125,$D70,$E70:$E1125,$E70,$F70:$F1125,$F70)</f>
        <v>0</v>
      </c>
    </row>
    <row r="70" spans="1:11" s="16" customFormat="1" ht="31.2">
      <c r="A70" s="20">
        <v>3</v>
      </c>
      <c r="B70" s="31">
        <v>935</v>
      </c>
      <c r="C70" s="32" t="s">
        <v>23</v>
      </c>
      <c r="D70" s="33" t="s">
        <v>84</v>
      </c>
      <c r="E70" s="33" t="s">
        <v>70</v>
      </c>
      <c r="F70" s="33" t="s">
        <v>26</v>
      </c>
      <c r="G70" s="33" t="s">
        <v>83</v>
      </c>
      <c r="H70" s="24">
        <v>1157.7</v>
      </c>
      <c r="I70" s="24"/>
      <c r="J70" s="24">
        <v>1157.7</v>
      </c>
      <c r="K70" s="24"/>
    </row>
    <row r="71" spans="1:11" s="16" customFormat="1" ht="46.8">
      <c r="A71" s="20">
        <v>3</v>
      </c>
      <c r="B71" s="31">
        <v>935</v>
      </c>
      <c r="C71" s="32" t="s">
        <v>12</v>
      </c>
      <c r="D71" s="33" t="s">
        <v>84</v>
      </c>
      <c r="E71" s="33" t="s">
        <v>70</v>
      </c>
      <c r="F71" s="33" t="s">
        <v>26</v>
      </c>
      <c r="G71" s="33" t="s">
        <v>74</v>
      </c>
      <c r="H71" s="24">
        <v>146.5</v>
      </c>
      <c r="I71" s="24">
        <v>0</v>
      </c>
      <c r="J71" s="24">
        <v>146.5</v>
      </c>
      <c r="K71" s="24">
        <v>0</v>
      </c>
    </row>
    <row r="72" spans="1:11" s="16" customFormat="1" ht="66" customHeight="1">
      <c r="A72" s="19">
        <v>2</v>
      </c>
      <c r="B72" s="37">
        <v>935</v>
      </c>
      <c r="C72" s="38" t="s">
        <v>124</v>
      </c>
      <c r="D72" s="39" t="s">
        <v>84</v>
      </c>
      <c r="E72" s="39" t="s">
        <v>70</v>
      </c>
      <c r="F72" s="39" t="s">
        <v>125</v>
      </c>
      <c r="G72" s="39"/>
      <c r="H72" s="40">
        <f>SUMIFS(H73:H1128,$B73:$B1128,$B72,$D73:$D1128,$D73,$E73:$E1128,$E73,$F73:$F1128,$F73)</f>
        <v>0</v>
      </c>
      <c r="I72" s="40">
        <f>SUMIFS(I73:I1128,$B73:$B1128,$B72,$D73:$D1128,$D73,$E73:$E1128,$E73,$F73:$F1128,$F73)</f>
        <v>0</v>
      </c>
      <c r="J72" s="40">
        <f>SUMIFS(J73:J1128,$B73:$B1128,$B72,$D73:$D1128,$D73,$E73:$E1128,$E73,$F73:$F1128,$F73)</f>
        <v>0</v>
      </c>
      <c r="K72" s="40">
        <f>SUMIFS(K73:K1128,$B73:$B1128,$B72,$D73:$D1128,$D73,$E73:$E1128,$E73,$F73:$F1128,$F73)</f>
        <v>0</v>
      </c>
    </row>
    <row r="73" spans="1:11" s="16" customFormat="1" ht="46.8">
      <c r="A73" s="20">
        <v>3</v>
      </c>
      <c r="B73" s="31">
        <v>935</v>
      </c>
      <c r="C73" s="32" t="s">
        <v>12</v>
      </c>
      <c r="D73" s="33" t="s">
        <v>84</v>
      </c>
      <c r="E73" s="33" t="s">
        <v>70</v>
      </c>
      <c r="F73" s="33" t="s">
        <v>125</v>
      </c>
      <c r="G73" s="33" t="s">
        <v>74</v>
      </c>
      <c r="H73" s="24">
        <v>0</v>
      </c>
      <c r="I73" s="24"/>
      <c r="J73" s="24">
        <v>0</v>
      </c>
      <c r="K73" s="24"/>
    </row>
    <row r="74" spans="1:11" s="16" customFormat="1" ht="68.400000000000006" customHeight="1">
      <c r="A74" s="19">
        <v>2</v>
      </c>
      <c r="B74" s="37">
        <v>935</v>
      </c>
      <c r="C74" s="38" t="s">
        <v>166</v>
      </c>
      <c r="D74" s="39" t="s">
        <v>84</v>
      </c>
      <c r="E74" s="39" t="s">
        <v>70</v>
      </c>
      <c r="F74" s="39" t="s">
        <v>165</v>
      </c>
      <c r="G74" s="39"/>
      <c r="H74" s="40">
        <f>SUMIFS(H75:H1130,$B75:$B1130,$B74,$D75:$D1130,$D75,$E75:$E1130,$E75,$F75:$F1130,$F75)</f>
        <v>0</v>
      </c>
      <c r="I74" s="40">
        <f>SUMIFS(I75:I1130,$B75:$B1130,$B74,$D75:$D1130,$D75,$E75:$E1130,$E75,$F75:$F1130,$F75)</f>
        <v>0</v>
      </c>
      <c r="J74" s="40">
        <f>SUMIFS(J75:J1130,$B75:$B1130,$B74,$D75:$D1130,$D75,$E75:$E1130,$E75,$F75:$F1130,$F75)</f>
        <v>0</v>
      </c>
      <c r="K74" s="40">
        <f>SUMIFS(K75:K1130,$B75:$B1130,$B74,$D75:$D1130,$D75,$E75:$E1130,$E75,$F75:$F1130,$F75)</f>
        <v>0</v>
      </c>
    </row>
    <row r="75" spans="1:11" s="16" customFormat="1" ht="46.8">
      <c r="A75" s="20">
        <v>3</v>
      </c>
      <c r="B75" s="31">
        <v>935</v>
      </c>
      <c r="C75" s="32" t="s">
        <v>12</v>
      </c>
      <c r="D75" s="33" t="s">
        <v>84</v>
      </c>
      <c r="E75" s="33" t="s">
        <v>70</v>
      </c>
      <c r="F75" s="33" t="s">
        <v>165</v>
      </c>
      <c r="G75" s="33" t="s">
        <v>74</v>
      </c>
      <c r="H75" s="24">
        <v>0</v>
      </c>
      <c r="I75" s="24"/>
      <c r="J75" s="24">
        <v>0</v>
      </c>
      <c r="K75" s="24"/>
    </row>
    <row r="76" spans="1:11" s="16" customFormat="1" ht="31.2">
      <c r="A76" s="17">
        <v>1</v>
      </c>
      <c r="B76" s="28">
        <v>935</v>
      </c>
      <c r="C76" s="29" t="s">
        <v>27</v>
      </c>
      <c r="D76" s="30" t="s">
        <v>85</v>
      </c>
      <c r="E76" s="30" t="s">
        <v>71</v>
      </c>
      <c r="F76" s="30"/>
      <c r="G76" s="30"/>
      <c r="H76" s="18">
        <f>SUMIFS(H77:H1133,$B77:$B1133,$B77,$D77:$D1133,$D77,$E77:$E1133,$E77)/2</f>
        <v>384</v>
      </c>
      <c r="I76" s="18">
        <f>SUMIFS(I77:I1133,$B77:$B1133,$B77,$D77:$D1133,$D77,$E77:$E1133,$E77)/2</f>
        <v>0</v>
      </c>
      <c r="J76" s="18">
        <f>SUMIFS(J77:J1133,$B77:$B1133,$B77,$D77:$D1133,$D77,$E77:$E1133,$E77)/2</f>
        <v>384</v>
      </c>
      <c r="K76" s="18">
        <f>SUMIFS(K77:K1133,$B77:$B1133,$B77,$D77:$D1133,$D77,$E77:$E1133,$E77)/2</f>
        <v>0</v>
      </c>
    </row>
    <row r="77" spans="1:11" s="16" customFormat="1" ht="62.4">
      <c r="A77" s="19">
        <v>2</v>
      </c>
      <c r="B77" s="37">
        <v>935</v>
      </c>
      <c r="C77" s="38" t="s">
        <v>172</v>
      </c>
      <c r="D77" s="39" t="s">
        <v>85</v>
      </c>
      <c r="E77" s="39" t="s">
        <v>71</v>
      </c>
      <c r="F77" s="39" t="s">
        <v>28</v>
      </c>
      <c r="G77" s="39"/>
      <c r="H77" s="40">
        <f>SUMIFS(H78:H1133,$B78:$B1133,$B77,$D78:$D1133,$D78,$E78:$E1133,$E78,$F78:$F1133,$F78)</f>
        <v>0</v>
      </c>
      <c r="I77" s="40">
        <f>SUMIFS(I78:I1133,$B78:$B1133,$B77,$D78:$D1133,$D78,$E78:$E1133,$E78,$F78:$F1133,$F78)</f>
        <v>0</v>
      </c>
      <c r="J77" s="40">
        <f>SUMIFS(J78:J1133,$B78:$B1133,$B77,$D78:$D1133,$D78,$E78:$E1133,$E78,$F78:$F1133,$F78)</f>
        <v>0</v>
      </c>
      <c r="K77" s="40">
        <f>SUMIFS(K78:K1133,$B78:$B1133,$B77,$D78:$D1133,$D78,$E78:$E1133,$E78,$F78:$F1133,$F78)</f>
        <v>0</v>
      </c>
    </row>
    <row r="78" spans="1:11" s="16" customFormat="1" ht="46.8">
      <c r="A78" s="20">
        <v>3</v>
      </c>
      <c r="B78" s="31">
        <v>935</v>
      </c>
      <c r="C78" s="32" t="s">
        <v>12</v>
      </c>
      <c r="D78" s="33" t="s">
        <v>85</v>
      </c>
      <c r="E78" s="33" t="s">
        <v>71</v>
      </c>
      <c r="F78" s="33" t="s">
        <v>28</v>
      </c>
      <c r="G78" s="33" t="s">
        <v>74</v>
      </c>
      <c r="H78" s="24"/>
      <c r="I78" s="25"/>
      <c r="J78" s="24"/>
      <c r="K78" s="25"/>
    </row>
    <row r="79" spans="1:11" s="16" customFormat="1" ht="15.6">
      <c r="A79" s="20">
        <v>3</v>
      </c>
      <c r="B79" s="31">
        <v>935</v>
      </c>
      <c r="C79" s="32" t="s">
        <v>46</v>
      </c>
      <c r="D79" s="33" t="s">
        <v>85</v>
      </c>
      <c r="E79" s="33" t="s">
        <v>71</v>
      </c>
      <c r="F79" s="33" t="s">
        <v>28</v>
      </c>
      <c r="G79" s="33" t="s">
        <v>92</v>
      </c>
      <c r="H79" s="24">
        <v>0</v>
      </c>
      <c r="I79" s="25"/>
      <c r="J79" s="24">
        <v>0</v>
      </c>
      <c r="K79" s="25"/>
    </row>
    <row r="80" spans="1:11" s="16" customFormat="1" ht="93.6">
      <c r="A80" s="19">
        <v>2</v>
      </c>
      <c r="B80" s="37">
        <v>935</v>
      </c>
      <c r="C80" s="38" t="s">
        <v>204</v>
      </c>
      <c r="D80" s="39" t="s">
        <v>85</v>
      </c>
      <c r="E80" s="39" t="s">
        <v>71</v>
      </c>
      <c r="F80" s="39" t="s">
        <v>29</v>
      </c>
      <c r="G80" s="39"/>
      <c r="H80" s="40">
        <f>SUMIFS(H81:H1136,$B81:$B1136,$B80,$D81:$D1136,$D81,$E81:$E1136,$E81,$F81:$F1136,$F81)</f>
        <v>384</v>
      </c>
      <c r="I80" s="40">
        <f>SUMIFS(I81:I1136,$B81:$B1136,$B80,$D81:$D1136,$D81,$E81:$E1136,$E81,$F81:$F1136,$F81)</f>
        <v>0</v>
      </c>
      <c r="J80" s="40">
        <f>SUMIFS(J81:J1136,$B81:$B1136,$B80,$D81:$D1136,$D81,$E81:$E1136,$E81,$F81:$F1136,$F81)</f>
        <v>384</v>
      </c>
      <c r="K80" s="40">
        <f>SUMIFS(K81:K1136,$B81:$B1136,$B80,$D81:$D1136,$D81,$E81:$E1136,$E81,$F81:$F1136,$F81)</f>
        <v>0</v>
      </c>
    </row>
    <row r="81" spans="1:11" s="16" customFormat="1" ht="78">
      <c r="A81" s="20">
        <v>3</v>
      </c>
      <c r="B81" s="31">
        <v>935</v>
      </c>
      <c r="C81" s="32" t="s">
        <v>151</v>
      </c>
      <c r="D81" s="33" t="s">
        <v>85</v>
      </c>
      <c r="E81" s="33" t="s">
        <v>71</v>
      </c>
      <c r="F81" s="33" t="s">
        <v>29</v>
      </c>
      <c r="G81" s="33" t="s">
        <v>95</v>
      </c>
      <c r="H81" s="24">
        <v>384</v>
      </c>
      <c r="I81" s="24"/>
      <c r="J81" s="24">
        <v>384</v>
      </c>
      <c r="K81" s="24"/>
    </row>
    <row r="82" spans="1:11" s="16" customFormat="1" ht="15.6">
      <c r="A82" s="17">
        <v>1</v>
      </c>
      <c r="B82" s="28">
        <v>935</v>
      </c>
      <c r="C82" s="29" t="s">
        <v>30</v>
      </c>
      <c r="D82" s="30" t="s">
        <v>86</v>
      </c>
      <c r="E82" s="30" t="s">
        <v>70</v>
      </c>
      <c r="F82" s="30" t="s">
        <v>7</v>
      </c>
      <c r="G82" s="30" t="s">
        <v>72</v>
      </c>
      <c r="H82" s="18">
        <f>SUMIFS(H83:H1139,$B83:$B1139,$B83,$D83:$D1139,$D83,$E83:$E1139,$E83)/2</f>
        <v>594.1</v>
      </c>
      <c r="I82" s="18">
        <f>SUMIFS(I83:I1139,$B83:$B1139,$B83,$D83:$D1139,$D83,$E83:$E1139,$E83)/2</f>
        <v>0</v>
      </c>
      <c r="J82" s="18">
        <f>SUMIFS(J83:J1139,$B83:$B1139,$B83,$D83:$D1139,$D83,$E83:$E1139,$E83)/2</f>
        <v>594.1</v>
      </c>
      <c r="K82" s="18">
        <f>SUMIFS(K83:K1139,$B83:$B1139,$B83,$D83:$D1139,$D83,$E83:$E1139,$E83)/2</f>
        <v>0</v>
      </c>
    </row>
    <row r="83" spans="1:11" s="16" customFormat="1" ht="46.8">
      <c r="A83" s="19">
        <v>2</v>
      </c>
      <c r="B83" s="37">
        <v>935</v>
      </c>
      <c r="C83" s="38" t="s">
        <v>201</v>
      </c>
      <c r="D83" s="39" t="s">
        <v>86</v>
      </c>
      <c r="E83" s="39" t="s">
        <v>70</v>
      </c>
      <c r="F83" s="39" t="s">
        <v>31</v>
      </c>
      <c r="G83" s="39"/>
      <c r="H83" s="40">
        <f>SUMIFS(H84:H1139,$B84:$B1139,$B83,$D84:$D1139,$D84,$E84:$E1139,$E84,$F84:$F1139,$F84)</f>
        <v>594.1</v>
      </c>
      <c r="I83" s="40">
        <f>SUMIFS(I84:I1139,$B84:$B1139,$B83,$D84:$D1139,$D84,$E84:$E1139,$E84,$F84:$F1139,$F84)</f>
        <v>0</v>
      </c>
      <c r="J83" s="40">
        <f>SUMIFS(J84:J1139,$B84:$B1139,$B83,$D84:$D1139,$D84,$E84:$E1139,$E84,$F84:$F1139,$F84)</f>
        <v>594.1</v>
      </c>
      <c r="K83" s="40">
        <f>SUMIFS(K84:K1139,$B84:$B1139,$B83,$D84:$D1139,$D84,$E84:$E1139,$E84,$F84:$F1139,$F84)</f>
        <v>0</v>
      </c>
    </row>
    <row r="84" spans="1:11" s="16" customFormat="1" ht="15.6">
      <c r="A84" s="20">
        <v>3</v>
      </c>
      <c r="B84" s="31">
        <v>935</v>
      </c>
      <c r="C84" s="32" t="s">
        <v>46</v>
      </c>
      <c r="D84" s="33" t="s">
        <v>86</v>
      </c>
      <c r="E84" s="33" t="s">
        <v>70</v>
      </c>
      <c r="F84" s="33" t="s">
        <v>31</v>
      </c>
      <c r="G84" s="33" t="s">
        <v>92</v>
      </c>
      <c r="H84" s="24">
        <v>594.1</v>
      </c>
      <c r="I84" s="25"/>
      <c r="J84" s="24">
        <v>594.1</v>
      </c>
      <c r="K84" s="25"/>
    </row>
    <row r="85" spans="1:11" s="16" customFormat="1" ht="46.8">
      <c r="A85" s="19">
        <v>2</v>
      </c>
      <c r="B85" s="37">
        <v>935</v>
      </c>
      <c r="C85" s="38" t="s">
        <v>150</v>
      </c>
      <c r="D85" s="39" t="s">
        <v>86</v>
      </c>
      <c r="E85" s="39" t="s">
        <v>70</v>
      </c>
      <c r="F85" s="39" t="s">
        <v>149</v>
      </c>
      <c r="G85" s="39"/>
      <c r="H85" s="40">
        <f>SUMIFS(H86:H1141,$B86:$B1141,$B85,$D86:$D1141,$D86,$E86:$E1141,$E86,$F86:$F1141,$F86)</f>
        <v>0</v>
      </c>
      <c r="I85" s="40">
        <f>SUMIFS(I86:I1141,$B86:$B1141,$B85,$D86:$D1141,$D86,$E86:$E1141,$E86,$F86:$F1141,$F86)</f>
        <v>0</v>
      </c>
      <c r="J85" s="40">
        <f>SUMIFS(J86:J1141,$B86:$B1141,$B85,$D86:$D1141,$D86,$E86:$E1141,$E86,$F86:$F1141,$F86)</f>
        <v>0</v>
      </c>
      <c r="K85" s="40">
        <f>SUMIFS(K86:K1141,$B86:$B1141,$B85,$D86:$D1141,$D86,$E86:$E1141,$E86,$F86:$F1141,$F86)</f>
        <v>0</v>
      </c>
    </row>
    <row r="86" spans="1:11" s="16" customFormat="1" ht="15.6">
      <c r="A86" s="20">
        <v>3</v>
      </c>
      <c r="B86" s="31">
        <v>935</v>
      </c>
      <c r="C86" s="32" t="s">
        <v>46</v>
      </c>
      <c r="D86" s="33" t="s">
        <v>86</v>
      </c>
      <c r="E86" s="33" t="s">
        <v>70</v>
      </c>
      <c r="F86" s="33" t="s">
        <v>149</v>
      </c>
      <c r="G86" s="33" t="s">
        <v>92</v>
      </c>
      <c r="H86" s="24">
        <v>0</v>
      </c>
      <c r="I86" s="25"/>
      <c r="J86" s="24">
        <v>0</v>
      </c>
      <c r="K86" s="25"/>
    </row>
    <row r="87" spans="1:11" s="16" customFormat="1" ht="78" customHeight="1">
      <c r="A87" s="14">
        <v>0</v>
      </c>
      <c r="B87" s="26">
        <v>943</v>
      </c>
      <c r="C87" s="27" t="s">
        <v>143</v>
      </c>
      <c r="D87" s="34"/>
      <c r="E87" s="34"/>
      <c r="F87" s="34"/>
      <c r="G87" s="34"/>
      <c r="H87" s="15">
        <f>SUMIFS(H88:H1150,$B88:$B1150,$B88)/3</f>
        <v>10219.200000000001</v>
      </c>
      <c r="I87" s="15">
        <f>SUMIFS(I88:I1150,$B88:$B1150,$B88)/3</f>
        <v>10219.200000000001</v>
      </c>
      <c r="J87" s="15">
        <f>SUMIFS(J88:J1150,$B88:$B1150,$B88)/3</f>
        <v>10219.200000000001</v>
      </c>
      <c r="K87" s="15">
        <f>SUMIFS(K88:K1150,$B88:$B1150,$B88)/3</f>
        <v>10219.200000000001</v>
      </c>
    </row>
    <row r="88" spans="1:11" s="16" customFormat="1" ht="15.6">
      <c r="A88" s="17">
        <v>1</v>
      </c>
      <c r="B88" s="28">
        <v>943</v>
      </c>
      <c r="C88" s="29" t="s">
        <v>134</v>
      </c>
      <c r="D88" s="30" t="s">
        <v>85</v>
      </c>
      <c r="E88" s="30" t="s">
        <v>87</v>
      </c>
      <c r="F88" s="30" t="s">
        <v>7</v>
      </c>
      <c r="G88" s="30" t="s">
        <v>72</v>
      </c>
      <c r="H88" s="18">
        <f>SUMIFS(H89:H1145,$B89:$B1145,$B89,$D89:$D1145,$D89,$E89:$E1145,$E89)/2</f>
        <v>7446.5</v>
      </c>
      <c r="I88" s="18">
        <f>SUMIFS(I89:I1145,$B89:$B1145,$B89,$D89:$D1145,$D89,$E89:$E1145,$E89)/2</f>
        <v>7446.5</v>
      </c>
      <c r="J88" s="18">
        <f>SUMIFS(J89:J1145,$B89:$B1145,$B89,$D89:$D1145,$D89,$E89:$E1145,$E89)/2</f>
        <v>7446.5</v>
      </c>
      <c r="K88" s="18">
        <f>SUMIFS(K89:K1145,$B89:$B1145,$B89,$D89:$D1145,$D89,$E89:$E1145,$E89)/2</f>
        <v>7446.5</v>
      </c>
    </row>
    <row r="89" spans="1:11" s="16" customFormat="1" ht="62.4">
      <c r="A89" s="19">
        <v>2</v>
      </c>
      <c r="B89" s="37">
        <v>943</v>
      </c>
      <c r="C89" s="38" t="s">
        <v>182</v>
      </c>
      <c r="D89" s="39" t="s">
        <v>85</v>
      </c>
      <c r="E89" s="39" t="s">
        <v>87</v>
      </c>
      <c r="F89" s="39" t="s">
        <v>10</v>
      </c>
      <c r="G89" s="39"/>
      <c r="H89" s="40">
        <f>SUMIFS(H90:H1145,$B90:$B1145,$B89,$D90:$D1145,$D90,$E90:$E1145,$E90,$F90:$F1145,$F90)</f>
        <v>7446.5</v>
      </c>
      <c r="I89" s="40">
        <f>SUMIFS(I90:I1145,$B90:$B1145,$B89,$D90:$D1145,$D90,$E90:$E1145,$E90,$F90:$F1145,$F90)</f>
        <v>7446.5</v>
      </c>
      <c r="J89" s="40">
        <f>SUMIFS(J90:J1145,$B90:$B1145,$B89,$D90:$D1145,$D90,$E90:$E1145,$E90,$F90:$F1145,$F90)</f>
        <v>7446.5</v>
      </c>
      <c r="K89" s="40">
        <f>SUMIFS(K90:K1145,$B90:$B1145,$B89,$D90:$D1145,$D90,$E90:$E1145,$E90,$F90:$F1145,$F90)</f>
        <v>7446.5</v>
      </c>
    </row>
    <row r="90" spans="1:11" s="16" customFormat="1" ht="33.6" customHeight="1">
      <c r="A90" s="20">
        <v>3</v>
      </c>
      <c r="B90" s="31">
        <v>943</v>
      </c>
      <c r="C90" s="32" t="s">
        <v>21</v>
      </c>
      <c r="D90" s="33" t="s">
        <v>85</v>
      </c>
      <c r="E90" s="33" t="s">
        <v>87</v>
      </c>
      <c r="F90" s="33" t="s">
        <v>10</v>
      </c>
      <c r="G90" s="33" t="s">
        <v>81</v>
      </c>
      <c r="H90" s="24">
        <v>7446.5</v>
      </c>
      <c r="I90" s="24">
        <v>7446.5</v>
      </c>
      <c r="J90" s="24">
        <v>7446.5</v>
      </c>
      <c r="K90" s="24">
        <v>7446.5</v>
      </c>
    </row>
    <row r="91" spans="1:11" s="16" customFormat="1" ht="31.2">
      <c r="A91" s="17">
        <v>1</v>
      </c>
      <c r="B91" s="28">
        <v>943</v>
      </c>
      <c r="C91" s="29" t="s">
        <v>27</v>
      </c>
      <c r="D91" s="30" t="s">
        <v>85</v>
      </c>
      <c r="E91" s="30" t="s">
        <v>71</v>
      </c>
      <c r="F91" s="30"/>
      <c r="G91" s="30"/>
      <c r="H91" s="18">
        <f>SUMIFS(H92:H1148,$B92:$B1148,$B92,$D92:$D1148,$D92,$E92:$E1148,$E92)/2</f>
        <v>2772.7</v>
      </c>
      <c r="I91" s="18">
        <f>SUMIFS(I92:I1148,$B92:$B1148,$B92,$D92:$D1148,$D92,$E92:$E1148,$E92)/2</f>
        <v>2772.7</v>
      </c>
      <c r="J91" s="18">
        <f>SUMIFS(J92:J1148,$B92:$B1148,$B92,$D92:$D1148,$D92,$E92:$E1148,$E92)/2</f>
        <v>2772.7</v>
      </c>
      <c r="K91" s="18">
        <f>SUMIFS(K92:K1148,$B92:$B1148,$B92,$D92:$D1148,$D92,$E92:$E1148,$E92)/2</f>
        <v>2772.7</v>
      </c>
    </row>
    <row r="92" spans="1:11" s="16" customFormat="1" ht="62.4">
      <c r="A92" s="19">
        <v>2</v>
      </c>
      <c r="B92" s="37">
        <v>943</v>
      </c>
      <c r="C92" s="38" t="s">
        <v>182</v>
      </c>
      <c r="D92" s="39" t="s">
        <v>85</v>
      </c>
      <c r="E92" s="39" t="s">
        <v>71</v>
      </c>
      <c r="F92" s="39" t="s">
        <v>10</v>
      </c>
      <c r="G92" s="39"/>
      <c r="H92" s="40">
        <f>SUMIFS(H93:H1148,$B93:$B1148,$B92,$D93:$D1148,$D93,$E93:$E1148,$E93,$F93:$F1148,$F93)</f>
        <v>2772.7000000000003</v>
      </c>
      <c r="I92" s="40">
        <f>SUMIFS(I93:I1148,$B93:$B1148,$B92,$D93:$D1148,$D93,$E93:$E1148,$E93,$F93:$F1148,$F93)</f>
        <v>2772.7000000000003</v>
      </c>
      <c r="J92" s="40">
        <f>SUMIFS(J93:J1148,$B93:$B1148,$B92,$D93:$D1148,$D93,$E93:$E1148,$E93,$F93:$F1148,$F93)</f>
        <v>2772.7000000000003</v>
      </c>
      <c r="K92" s="40">
        <f>SUMIFS(K93:K1148,$B93:$B1148,$B92,$D93:$D1148,$D93,$E93:$E1148,$E93,$F93:$F1148,$F93)</f>
        <v>2772.7000000000003</v>
      </c>
    </row>
    <row r="93" spans="1:11" s="16" customFormat="1" ht="31.2">
      <c r="A93" s="20">
        <v>3</v>
      </c>
      <c r="B93" s="31">
        <v>943</v>
      </c>
      <c r="C93" s="32" t="s">
        <v>23</v>
      </c>
      <c r="D93" s="33" t="s">
        <v>85</v>
      </c>
      <c r="E93" s="33" t="s">
        <v>71</v>
      </c>
      <c r="F93" s="33" t="s">
        <v>10</v>
      </c>
      <c r="G93" s="33" t="s">
        <v>83</v>
      </c>
      <c r="H93" s="24">
        <v>2437.8000000000002</v>
      </c>
      <c r="I93" s="24">
        <v>2437.8000000000002</v>
      </c>
      <c r="J93" s="24">
        <v>2437.8000000000002</v>
      </c>
      <c r="K93" s="24">
        <v>2437.8000000000002</v>
      </c>
    </row>
    <row r="94" spans="1:11" s="16" customFormat="1" ht="46.8">
      <c r="A94" s="20">
        <v>3</v>
      </c>
      <c r="B94" s="31">
        <v>943</v>
      </c>
      <c r="C94" s="32" t="s">
        <v>12</v>
      </c>
      <c r="D94" s="33" t="s">
        <v>85</v>
      </c>
      <c r="E94" s="33" t="s">
        <v>71</v>
      </c>
      <c r="F94" s="33" t="s">
        <v>10</v>
      </c>
      <c r="G94" s="33" t="s">
        <v>74</v>
      </c>
      <c r="H94" s="24">
        <v>334.9</v>
      </c>
      <c r="I94" s="24">
        <v>334.9</v>
      </c>
      <c r="J94" s="24">
        <v>334.9</v>
      </c>
      <c r="K94" s="24">
        <v>334.9</v>
      </c>
    </row>
    <row r="95" spans="1:11" s="16" customFormat="1" ht="15.6">
      <c r="A95" s="20">
        <v>3</v>
      </c>
      <c r="B95" s="31">
        <v>943</v>
      </c>
      <c r="C95" s="32" t="s">
        <v>13</v>
      </c>
      <c r="D95" s="33" t="s">
        <v>85</v>
      </c>
      <c r="E95" s="33" t="s">
        <v>71</v>
      </c>
      <c r="F95" s="33" t="s">
        <v>10</v>
      </c>
      <c r="G95" s="33" t="s">
        <v>75</v>
      </c>
      <c r="H95" s="24"/>
      <c r="I95" s="24"/>
      <c r="J95" s="24"/>
      <c r="K95" s="24"/>
    </row>
    <row r="96" spans="1:11" s="16" customFormat="1" ht="62.4">
      <c r="A96" s="14">
        <v>0</v>
      </c>
      <c r="B96" s="26">
        <v>950</v>
      </c>
      <c r="C96" s="27" t="s">
        <v>142</v>
      </c>
      <c r="D96" s="34"/>
      <c r="E96" s="34"/>
      <c r="F96" s="34"/>
      <c r="G96" s="34"/>
      <c r="H96" s="15">
        <f>SUMIFS(H97:H1159,$B97:$B1159,$B97)/3</f>
        <v>58650.599999999984</v>
      </c>
      <c r="I96" s="15">
        <f>SUMIFS(I97:I1159,$B97:$B1159,$B97)/3</f>
        <v>18795.399999999998</v>
      </c>
      <c r="J96" s="15">
        <f>SUMIFS(J97:J1159,$B97:$B1159,$B97)/3</f>
        <v>59206.299999999988</v>
      </c>
      <c r="K96" s="15">
        <f>SUMIFS(K97:K1159,$B97:$B1159,$B97)/3</f>
        <v>18800.3</v>
      </c>
    </row>
    <row r="97" spans="1:11" s="16" customFormat="1" ht="78">
      <c r="A97" s="17">
        <v>1</v>
      </c>
      <c r="B97" s="28">
        <v>950</v>
      </c>
      <c r="C97" s="29" t="s">
        <v>34</v>
      </c>
      <c r="D97" s="30" t="s">
        <v>70</v>
      </c>
      <c r="E97" s="30" t="s">
        <v>87</v>
      </c>
      <c r="F97" s="30" t="s">
        <v>7</v>
      </c>
      <c r="G97" s="30" t="s">
        <v>72</v>
      </c>
      <c r="H97" s="18">
        <f>SUMIFS(H98:H1154,$B98:$B1154,$B98,$D98:$D1154,$D98,$E98:$E1154,$E98)/2</f>
        <v>7738</v>
      </c>
      <c r="I97" s="18">
        <f>SUMIFS(I98:I1154,$B98:$B1154,$B98,$D98:$D1154,$D98,$E98:$E1154,$E98)/2</f>
        <v>0</v>
      </c>
      <c r="J97" s="18">
        <f>SUMIFS(J98:J1154,$B98:$B1154,$B98,$D98:$D1154,$D98,$E98:$E1154,$E98)/2</f>
        <v>7738</v>
      </c>
      <c r="K97" s="18">
        <f>SUMIFS(K98:K1154,$B98:$B1154,$B98,$D98:$D1154,$D98,$E98:$E1154,$E98)/2</f>
        <v>0</v>
      </c>
    </row>
    <row r="98" spans="1:11" s="16" customFormat="1" ht="62.4">
      <c r="A98" s="19">
        <v>2</v>
      </c>
      <c r="B98" s="37">
        <v>950</v>
      </c>
      <c r="C98" s="47" t="s">
        <v>173</v>
      </c>
      <c r="D98" s="39" t="s">
        <v>70</v>
      </c>
      <c r="E98" s="39" t="s">
        <v>87</v>
      </c>
      <c r="F98" s="39" t="s">
        <v>15</v>
      </c>
      <c r="G98" s="39" t="s">
        <v>72</v>
      </c>
      <c r="H98" s="40">
        <f>SUMIFS(H99:H1154,$B99:$B1154,$B98,$D99:$D1154,$D99,$E99:$E1154,$E99,$F99:$F1154,$F99)</f>
        <v>76</v>
      </c>
      <c r="I98" s="40">
        <f>SUMIFS(I99:I1154,$B99:$B1154,$B98,$D99:$D1154,$D99,$E99:$E1154,$E99,$F99:$F1154,$F99)</f>
        <v>0</v>
      </c>
      <c r="J98" s="40">
        <f>SUMIFS(J99:J1154,$B99:$B1154,$B98,$D99:$D1154,$D99,$E99:$E1154,$E99,$F99:$F1154,$F99)</f>
        <v>76</v>
      </c>
      <c r="K98" s="40">
        <f>SUMIFS(K99:K1154,$B99:$B1154,$B98,$D99:$D1154,$D99,$E99:$E1154,$E99,$F99:$F1154,$F99)</f>
        <v>0</v>
      </c>
    </row>
    <row r="99" spans="1:11" s="16" customFormat="1" ht="46.8">
      <c r="A99" s="20">
        <v>3</v>
      </c>
      <c r="B99" s="31">
        <v>950</v>
      </c>
      <c r="C99" s="32" t="s">
        <v>12</v>
      </c>
      <c r="D99" s="33" t="s">
        <v>70</v>
      </c>
      <c r="E99" s="33" t="s">
        <v>87</v>
      </c>
      <c r="F99" s="33" t="s">
        <v>15</v>
      </c>
      <c r="G99" s="33" t="s">
        <v>74</v>
      </c>
      <c r="H99" s="24">
        <v>76</v>
      </c>
      <c r="I99" s="24"/>
      <c r="J99" s="24">
        <v>76</v>
      </c>
      <c r="K99" s="24"/>
    </row>
    <row r="100" spans="1:11" s="16" customFormat="1" ht="62.4">
      <c r="A100" s="19">
        <v>2</v>
      </c>
      <c r="B100" s="37">
        <v>950</v>
      </c>
      <c r="C100" s="47" t="s">
        <v>174</v>
      </c>
      <c r="D100" s="39" t="s">
        <v>70</v>
      </c>
      <c r="E100" s="39" t="s">
        <v>87</v>
      </c>
      <c r="F100" s="39" t="s">
        <v>42</v>
      </c>
      <c r="G100" s="39" t="s">
        <v>72</v>
      </c>
      <c r="H100" s="40">
        <f>SUMIFS(H101:H1156,$B101:$B1156,$B100,$D101:$D1156,$D101,$E101:$E1156,$E101,$F101:$F1156,$F101)</f>
        <v>19.5</v>
      </c>
      <c r="I100" s="40">
        <f>SUMIFS(I101:I1156,$B101:$B1156,$B100,$D101:$D1156,$D101,$E101:$E1156,$E101,$F101:$F1156,$F101)</f>
        <v>0</v>
      </c>
      <c r="J100" s="40">
        <f>SUMIFS(J101:J1156,$B101:$B1156,$B100,$D101:$D1156,$D101,$E101:$E1156,$E101,$F101:$F1156,$F101)</f>
        <v>19.5</v>
      </c>
      <c r="K100" s="40">
        <f>SUMIFS(K101:K1156,$B101:$B1156,$B100,$D101:$D1156,$D101,$E101:$E1156,$E101,$F101:$F1156,$F101)</f>
        <v>0</v>
      </c>
    </row>
    <row r="101" spans="1:11" s="16" customFormat="1" ht="46.8">
      <c r="A101" s="20">
        <v>3</v>
      </c>
      <c r="B101" s="31">
        <v>950</v>
      </c>
      <c r="C101" s="32" t="s">
        <v>12</v>
      </c>
      <c r="D101" s="33" t="s">
        <v>70</v>
      </c>
      <c r="E101" s="33" t="s">
        <v>87</v>
      </c>
      <c r="F101" s="33" t="s">
        <v>42</v>
      </c>
      <c r="G101" s="33" t="s">
        <v>74</v>
      </c>
      <c r="H101" s="24">
        <v>19.5</v>
      </c>
      <c r="I101" s="24"/>
      <c r="J101" s="24">
        <v>19.5</v>
      </c>
      <c r="K101" s="24"/>
    </row>
    <row r="102" spans="1:11" s="16" customFormat="1" ht="78">
      <c r="A102" s="19">
        <v>2</v>
      </c>
      <c r="B102" s="37">
        <v>950</v>
      </c>
      <c r="C102" s="38" t="s">
        <v>9</v>
      </c>
      <c r="D102" s="39" t="s">
        <v>70</v>
      </c>
      <c r="E102" s="39" t="s">
        <v>87</v>
      </c>
      <c r="F102" s="39" t="s">
        <v>109</v>
      </c>
      <c r="G102" s="39" t="s">
        <v>72</v>
      </c>
      <c r="H102" s="40">
        <f>SUMIFS(H103:H1158,$B103:$B1158,$B102,$D103:$D1158,$D103,$E103:$E1158,$E103,$F103:$F1158,$F103)</f>
        <v>7642.5</v>
      </c>
      <c r="I102" s="40">
        <f>SUMIFS(I103:I1158,$B103:$B1158,$B102,$D103:$D1158,$D103,$E103:$E1158,$E103,$F103:$F1158,$F103)</f>
        <v>0</v>
      </c>
      <c r="J102" s="40">
        <f>SUMIFS(J103:J1158,$B103:$B1158,$B102,$D103:$D1158,$D103,$E103:$E1158,$E103,$F103:$F1158,$F103)</f>
        <v>7642.5</v>
      </c>
      <c r="K102" s="40">
        <f>SUMIFS(K103:K1158,$B103:$B1158,$B102,$D103:$D1158,$D103,$E103:$E1158,$E103,$F103:$F1158,$F103)</f>
        <v>0</v>
      </c>
    </row>
    <row r="103" spans="1:11" s="16" customFormat="1" ht="46.8">
      <c r="A103" s="20">
        <v>3</v>
      </c>
      <c r="B103" s="31">
        <v>950</v>
      </c>
      <c r="C103" s="32" t="s">
        <v>11</v>
      </c>
      <c r="D103" s="33" t="s">
        <v>70</v>
      </c>
      <c r="E103" s="33" t="s">
        <v>87</v>
      </c>
      <c r="F103" s="33" t="s">
        <v>109</v>
      </c>
      <c r="G103" s="33" t="s">
        <v>73</v>
      </c>
      <c r="H103" s="24">
        <v>7231.4</v>
      </c>
      <c r="I103" s="24"/>
      <c r="J103" s="24">
        <v>7231.4</v>
      </c>
      <c r="K103" s="24"/>
    </row>
    <row r="104" spans="1:11" s="16" customFormat="1" ht="46.8">
      <c r="A104" s="20">
        <v>3</v>
      </c>
      <c r="B104" s="31">
        <v>950</v>
      </c>
      <c r="C104" s="32" t="s">
        <v>12</v>
      </c>
      <c r="D104" s="33" t="s">
        <v>70</v>
      </c>
      <c r="E104" s="33" t="s">
        <v>87</v>
      </c>
      <c r="F104" s="33" t="s">
        <v>109</v>
      </c>
      <c r="G104" s="33" t="s">
        <v>74</v>
      </c>
      <c r="H104" s="24">
        <v>409.6</v>
      </c>
      <c r="I104" s="24"/>
      <c r="J104" s="24">
        <v>409.6</v>
      </c>
      <c r="K104" s="24"/>
    </row>
    <row r="105" spans="1:11" s="16" customFormat="1" ht="39" customHeight="1">
      <c r="A105" s="20">
        <v>3</v>
      </c>
      <c r="B105" s="31">
        <v>950</v>
      </c>
      <c r="C105" s="32" t="s">
        <v>21</v>
      </c>
      <c r="D105" s="33" t="s">
        <v>70</v>
      </c>
      <c r="E105" s="33" t="s">
        <v>87</v>
      </c>
      <c r="F105" s="33" t="s">
        <v>109</v>
      </c>
      <c r="G105" s="33" t="s">
        <v>81</v>
      </c>
      <c r="H105" s="24"/>
      <c r="I105" s="24"/>
      <c r="J105" s="24"/>
      <c r="K105" s="24"/>
    </row>
    <row r="106" spans="1:11" s="16" customFormat="1" ht="15.6">
      <c r="A106" s="20">
        <v>3</v>
      </c>
      <c r="B106" s="31">
        <v>950</v>
      </c>
      <c r="C106" s="32" t="s">
        <v>131</v>
      </c>
      <c r="D106" s="33" t="s">
        <v>70</v>
      </c>
      <c r="E106" s="33" t="s">
        <v>87</v>
      </c>
      <c r="F106" s="33" t="s">
        <v>109</v>
      </c>
      <c r="G106" s="33" t="s">
        <v>130</v>
      </c>
      <c r="H106" s="24"/>
      <c r="I106" s="24"/>
      <c r="J106" s="24"/>
      <c r="K106" s="24"/>
    </row>
    <row r="107" spans="1:11" s="16" customFormat="1" ht="21" customHeight="1">
      <c r="A107" s="20">
        <v>3</v>
      </c>
      <c r="B107" s="31">
        <v>950</v>
      </c>
      <c r="C107" s="32" t="s">
        <v>13</v>
      </c>
      <c r="D107" s="33" t="s">
        <v>70</v>
      </c>
      <c r="E107" s="33" t="s">
        <v>87</v>
      </c>
      <c r="F107" s="33" t="s">
        <v>109</v>
      </c>
      <c r="G107" s="33" t="s">
        <v>75</v>
      </c>
      <c r="H107" s="24">
        <v>1.5</v>
      </c>
      <c r="I107" s="25"/>
      <c r="J107" s="24">
        <v>1.5</v>
      </c>
      <c r="K107" s="25"/>
    </row>
    <row r="108" spans="1:11" s="16" customFormat="1" ht="15" customHeight="1">
      <c r="A108" s="17">
        <v>1</v>
      </c>
      <c r="B108" s="28">
        <v>950</v>
      </c>
      <c r="C108" s="29" t="s">
        <v>14</v>
      </c>
      <c r="D108" s="30" t="s">
        <v>70</v>
      </c>
      <c r="E108" s="30" t="s">
        <v>76</v>
      </c>
      <c r="F108" s="30"/>
      <c r="G108" s="30"/>
      <c r="H108" s="18">
        <f>SUMIFS(H109:H1165,$B109:$B1165,$B109,$D109:$D1165,$D109,$E109:$E1165,$E109)/2</f>
        <v>529.79999999999995</v>
      </c>
      <c r="I108" s="18">
        <f>SUMIFS(I109:I1165,$B109:$B1165,$B109,$D109:$D1165,$D109,$E109:$E1165,$E109)/2</f>
        <v>0</v>
      </c>
      <c r="J108" s="18">
        <f>SUMIFS(J109:J1165,$B109:$B1165,$B109,$D109:$D1165,$D109,$E109:$E1165,$E109)/2</f>
        <v>529.79999999999995</v>
      </c>
      <c r="K108" s="18">
        <f>SUMIFS(K109:K1165,$B109:$B1165,$B109,$D109:$D1165,$D109,$E109:$E1165,$E109)/2</f>
        <v>0</v>
      </c>
    </row>
    <row r="109" spans="1:11" s="16" customFormat="1" ht="78">
      <c r="A109" s="19">
        <v>2</v>
      </c>
      <c r="B109" s="37">
        <v>950</v>
      </c>
      <c r="C109" s="38" t="s">
        <v>190</v>
      </c>
      <c r="D109" s="39" t="s">
        <v>70</v>
      </c>
      <c r="E109" s="39" t="s">
        <v>76</v>
      </c>
      <c r="F109" s="39" t="s">
        <v>50</v>
      </c>
      <c r="G109" s="39" t="s">
        <v>72</v>
      </c>
      <c r="H109" s="40">
        <f>SUMIFS(H110:H1165,$B110:$B1165,$B109,$D110:$D1165,$D110,$E110:$E1165,$E110,$F110:$F1165,$F110)</f>
        <v>529.79999999999995</v>
      </c>
      <c r="I109" s="40">
        <f>SUMIFS(I110:I1165,$B110:$B1165,$B109,$D110:$D1165,$D110,$E110:$E1165,$E110,$F110:$F1165,$F110)</f>
        <v>0</v>
      </c>
      <c r="J109" s="40">
        <f>SUMIFS(J110:J1165,$B110:$B1165,$B109,$D110:$D1165,$D110,$E110:$E1165,$E110,$F110:$F1165,$F110)</f>
        <v>529.79999999999995</v>
      </c>
      <c r="K109" s="40">
        <f>SUMIFS(K110:K1165,$B110:$B1165,$B109,$D110:$D1165,$D110,$E110:$E1165,$E110,$F110:$F1165,$F110)</f>
        <v>0</v>
      </c>
    </row>
    <row r="110" spans="1:11" s="16" customFormat="1" ht="46.8">
      <c r="A110" s="20">
        <v>3</v>
      </c>
      <c r="B110" s="31">
        <v>950</v>
      </c>
      <c r="C110" s="32" t="s">
        <v>12</v>
      </c>
      <c r="D110" s="33" t="s">
        <v>70</v>
      </c>
      <c r="E110" s="33" t="s">
        <v>76</v>
      </c>
      <c r="F110" s="33" t="s">
        <v>50</v>
      </c>
      <c r="G110" s="33" t="s">
        <v>74</v>
      </c>
      <c r="H110" s="24">
        <v>529.79999999999995</v>
      </c>
      <c r="I110" s="24"/>
      <c r="J110" s="24">
        <v>529.79999999999995</v>
      </c>
      <c r="K110" s="24"/>
    </row>
    <row r="111" spans="1:11" s="16" customFormat="1" ht="62.4">
      <c r="A111" s="17">
        <v>1</v>
      </c>
      <c r="B111" s="28">
        <v>950</v>
      </c>
      <c r="C111" s="29" t="s">
        <v>52</v>
      </c>
      <c r="D111" s="30" t="s">
        <v>79</v>
      </c>
      <c r="E111" s="30" t="s">
        <v>90</v>
      </c>
      <c r="F111" s="30" t="s">
        <v>7</v>
      </c>
      <c r="G111" s="30" t="s">
        <v>72</v>
      </c>
      <c r="H111" s="18">
        <f>SUMIFS(H112:H1165,$B112:$B1165,$B112,$D112:$D1165,$D112,$E112:$E1165,$E112)/2</f>
        <v>0</v>
      </c>
      <c r="I111" s="18">
        <f>SUMIFS(I112:I1165,$B112:$B1165,$B112,$D112:$D1165,$D112,$E112:$E1165,$E112)/2</f>
        <v>0</v>
      </c>
      <c r="J111" s="18">
        <f>SUMIFS(J112:J1165,$B112:$B1165,$B112,$D112:$D1165,$D112,$E112:$E1165,$E112)/2</f>
        <v>15</v>
      </c>
      <c r="K111" s="18">
        <f>SUMIFS(K112:K1165,$B112:$B1165,$B112,$D112:$D1165,$D112,$E112:$E1165,$E112)/2</f>
        <v>0</v>
      </c>
    </row>
    <row r="112" spans="1:11" s="16" customFormat="1" ht="78">
      <c r="A112" s="19">
        <v>2</v>
      </c>
      <c r="B112" s="37">
        <v>950</v>
      </c>
      <c r="C112" s="38" t="s">
        <v>190</v>
      </c>
      <c r="D112" s="39" t="s">
        <v>79</v>
      </c>
      <c r="E112" s="39" t="s">
        <v>90</v>
      </c>
      <c r="F112" s="39" t="s">
        <v>50</v>
      </c>
      <c r="G112" s="39"/>
      <c r="H112" s="40">
        <f>SUMIFS(H113:H1165,$B113:$B1165,$B112,$D113:$D1165,$D113,$E113:$E1165,$E113,$F113:$F1165,$F113)</f>
        <v>0</v>
      </c>
      <c r="I112" s="40">
        <f>SUMIFS(I113:I1165,$B113:$B1165,$B112,$D113:$D1165,$D113,$E113:$E1165,$E113,$F113:$F1165,$F113)</f>
        <v>0</v>
      </c>
      <c r="J112" s="40">
        <f>SUMIFS(J113:J1165,$B113:$B1165,$B112,$D113:$D1165,$D113,$E113:$E1165,$E113,$F113:$F1165,$F113)</f>
        <v>15</v>
      </c>
      <c r="K112" s="40">
        <f>SUMIFS(K113:K1165,$B113:$B1165,$B112,$D113:$D1165,$D113,$E113:$E1165,$E113,$F113:$F1165,$F113)</f>
        <v>0</v>
      </c>
    </row>
    <row r="113" spans="1:11" s="16" customFormat="1" ht="46.8">
      <c r="A113" s="20">
        <v>3</v>
      </c>
      <c r="B113" s="31">
        <v>950</v>
      </c>
      <c r="C113" s="32" t="s">
        <v>12</v>
      </c>
      <c r="D113" s="33" t="s">
        <v>79</v>
      </c>
      <c r="E113" s="33" t="s">
        <v>90</v>
      </c>
      <c r="F113" s="33" t="s">
        <v>50</v>
      </c>
      <c r="G113" s="33" t="s">
        <v>74</v>
      </c>
      <c r="H113" s="24"/>
      <c r="I113" s="24"/>
      <c r="J113" s="24">
        <v>15</v>
      </c>
      <c r="K113" s="24"/>
    </row>
    <row r="114" spans="1:11" s="16" customFormat="1" ht="15" customHeight="1">
      <c r="A114" s="17">
        <v>1</v>
      </c>
      <c r="B114" s="28">
        <v>950</v>
      </c>
      <c r="C114" s="54" t="s">
        <v>54</v>
      </c>
      <c r="D114" s="30" t="s">
        <v>87</v>
      </c>
      <c r="E114" s="30" t="s">
        <v>93</v>
      </c>
      <c r="F114" s="30"/>
      <c r="G114" s="30"/>
      <c r="H114" s="18">
        <f>SUMIFS(H115:H1168,$B115:$B1168,$B115,$D115:$D1168,$D115,$E115:$E1168,$E115)/2</f>
        <v>45</v>
      </c>
      <c r="I114" s="18">
        <f>SUMIFS(I115:I1168,$B115:$B1168,$B115,$D115:$D1168,$D115,$E115:$E1168,$E115)/2</f>
        <v>44.6</v>
      </c>
      <c r="J114" s="18">
        <f>SUMIFS(J115:J1168,$B115:$B1168,$B115,$D115:$D1168,$D115,$E115:$E1168,$E115)/2</f>
        <v>50</v>
      </c>
      <c r="K114" s="18">
        <f>SUMIFS(K115:K1168,$B115:$B1168,$B115,$D115:$D1168,$D115,$E115:$E1168,$E115)/2</f>
        <v>49.5</v>
      </c>
    </row>
    <row r="115" spans="1:11" s="16" customFormat="1" ht="78">
      <c r="A115" s="19">
        <v>2</v>
      </c>
      <c r="B115" s="37">
        <v>950</v>
      </c>
      <c r="C115" s="38" t="s">
        <v>190</v>
      </c>
      <c r="D115" s="39" t="s">
        <v>87</v>
      </c>
      <c r="E115" s="39" t="s">
        <v>93</v>
      </c>
      <c r="F115" s="39" t="s">
        <v>50</v>
      </c>
      <c r="G115" s="39" t="s">
        <v>72</v>
      </c>
      <c r="H115" s="40">
        <f>SUMIFS(H116:H1168,$B116:$B1168,$B115,$D116:$D1168,$D116,$E116:$E1168,$E116,$F116:$F1168,$F116)</f>
        <v>45</v>
      </c>
      <c r="I115" s="40">
        <f>SUMIFS(I116:I1168,$B116:$B1168,$B115,$D116:$D1168,$D116,$E116:$E1168,$E116,$F116:$F1168,$F116)</f>
        <v>44.6</v>
      </c>
      <c r="J115" s="40">
        <f>SUMIFS(J116:J1168,$B116:$B1168,$B115,$D116:$D1168,$D116,$E116:$E1168,$E116,$F116:$F1168,$F116)</f>
        <v>50</v>
      </c>
      <c r="K115" s="40">
        <f>SUMIFS(K116:K1168,$B116:$B1168,$B115,$D116:$D1168,$D116,$E116:$E1168,$E116,$F116:$F1168,$F116)</f>
        <v>49.5</v>
      </c>
    </row>
    <row r="116" spans="1:11" s="16" customFormat="1" ht="46.8">
      <c r="A116" s="20">
        <v>3</v>
      </c>
      <c r="B116" s="31">
        <v>950</v>
      </c>
      <c r="C116" s="32" t="s">
        <v>12</v>
      </c>
      <c r="D116" s="33" t="s">
        <v>87</v>
      </c>
      <c r="E116" s="33" t="s">
        <v>93</v>
      </c>
      <c r="F116" s="33" t="s">
        <v>50</v>
      </c>
      <c r="G116" s="33" t="s">
        <v>74</v>
      </c>
      <c r="H116" s="24">
        <v>45</v>
      </c>
      <c r="I116" s="24">
        <v>44.6</v>
      </c>
      <c r="J116" s="24">
        <v>50</v>
      </c>
      <c r="K116" s="24">
        <v>49.5</v>
      </c>
    </row>
    <row r="117" spans="1:11" s="16" customFormat="1" ht="31.2">
      <c r="A117" s="17">
        <v>1</v>
      </c>
      <c r="B117" s="28">
        <v>950</v>
      </c>
      <c r="C117" s="29" t="s">
        <v>37</v>
      </c>
      <c r="D117" s="30" t="s">
        <v>87</v>
      </c>
      <c r="E117" s="30" t="s">
        <v>88</v>
      </c>
      <c r="F117" s="30"/>
      <c r="G117" s="30"/>
      <c r="H117" s="18">
        <f>SUMIFS(H118:H1171,$B118:$B1171,$B118,$D118:$D1171,$D118,$E118:$E1171,$E118)/2</f>
        <v>127</v>
      </c>
      <c r="I117" s="18">
        <f>SUMIFS(I118:I1171,$B118:$B1171,$B118,$D118:$D1171,$D118,$E118:$E1171,$E118)/2</f>
        <v>117.5</v>
      </c>
      <c r="J117" s="18">
        <f>SUMIFS(J118:J1171,$B118:$B1171,$B118,$D118:$D1171,$D118,$E118:$E1171,$E118)/2</f>
        <v>127</v>
      </c>
      <c r="K117" s="18">
        <f>SUMIFS(K118:K1171,$B118:$B1171,$B118,$D118:$D1171,$D118,$E118:$E1171,$E118)/2</f>
        <v>117.5</v>
      </c>
    </row>
    <row r="118" spans="1:11" s="16" customFormat="1" ht="78">
      <c r="A118" s="19">
        <v>2</v>
      </c>
      <c r="B118" s="37">
        <v>950</v>
      </c>
      <c r="C118" s="38" t="s">
        <v>190</v>
      </c>
      <c r="D118" s="39" t="s">
        <v>87</v>
      </c>
      <c r="E118" s="39" t="s">
        <v>88</v>
      </c>
      <c r="F118" s="39" t="s">
        <v>50</v>
      </c>
      <c r="G118" s="39"/>
      <c r="H118" s="40">
        <f>SUMIFS(H119:H1171,$B119:$B1171,$B118,$D119:$D1171,$D119,$E119:$E1171,$E119,$F119:$F1171,$F119)</f>
        <v>127</v>
      </c>
      <c r="I118" s="40">
        <f>SUMIFS(I119:I1171,$B119:$B1171,$B118,$D119:$D1171,$D119,$E119:$E1171,$E119,$F119:$F1171,$F119)</f>
        <v>117.5</v>
      </c>
      <c r="J118" s="40">
        <f>SUMIFS(J119:J1171,$B119:$B1171,$B118,$D119:$D1171,$D119,$E119:$E1171,$E119,$F119:$F1171,$F119)</f>
        <v>127</v>
      </c>
      <c r="K118" s="40">
        <f>SUMIFS(K119:K1171,$B119:$B1171,$B118,$D119:$D1171,$D119,$E119:$E1171,$E119,$F119:$F1171,$F119)</f>
        <v>117.5</v>
      </c>
    </row>
    <row r="119" spans="1:11" s="16" customFormat="1" ht="46.8">
      <c r="A119" s="20">
        <v>3</v>
      </c>
      <c r="B119" s="31">
        <v>950</v>
      </c>
      <c r="C119" s="32" t="s">
        <v>12</v>
      </c>
      <c r="D119" s="33" t="s">
        <v>87</v>
      </c>
      <c r="E119" s="33" t="s">
        <v>88</v>
      </c>
      <c r="F119" s="33" t="s">
        <v>50</v>
      </c>
      <c r="G119" s="33" t="s">
        <v>74</v>
      </c>
      <c r="H119" s="24">
        <v>127</v>
      </c>
      <c r="I119" s="24">
        <v>117.5</v>
      </c>
      <c r="J119" s="24">
        <v>127</v>
      </c>
      <c r="K119" s="24">
        <v>117.5</v>
      </c>
    </row>
    <row r="120" spans="1:11" s="16" customFormat="1" ht="15.6">
      <c r="A120" s="17">
        <v>1</v>
      </c>
      <c r="B120" s="28">
        <v>950</v>
      </c>
      <c r="C120" s="29" t="s">
        <v>59</v>
      </c>
      <c r="D120" s="30" t="s">
        <v>93</v>
      </c>
      <c r="E120" s="30" t="s">
        <v>70</v>
      </c>
      <c r="F120" s="30"/>
      <c r="G120" s="30"/>
      <c r="H120" s="18">
        <f>SUMIFS(H121:H1174,$B121:$B1174,$B121,$D121:$D1174,$D121,$E121:$E1174,$E121)/2</f>
        <v>560</v>
      </c>
      <c r="I120" s="18">
        <f>SUMIFS(I121:I1174,$B121:$B1174,$B121,$D121:$D1174,$D121,$E121:$E1174,$E121)/2</f>
        <v>0</v>
      </c>
      <c r="J120" s="18">
        <f>SUMIFS(J121:J1174,$B121:$B1174,$B121,$D121:$D1174,$D121,$E121:$E1174,$E121)/2</f>
        <v>560</v>
      </c>
      <c r="K120" s="18">
        <f>SUMIFS(K121:K1174,$B121:$B1174,$B121,$D121:$D1174,$D121,$E121:$E1174,$E121)/2</f>
        <v>0</v>
      </c>
    </row>
    <row r="121" spans="1:11" s="16" customFormat="1" ht="78">
      <c r="A121" s="19">
        <v>2</v>
      </c>
      <c r="B121" s="37">
        <v>950</v>
      </c>
      <c r="C121" s="38" t="s">
        <v>190</v>
      </c>
      <c r="D121" s="39" t="s">
        <v>93</v>
      </c>
      <c r="E121" s="39" t="s">
        <v>70</v>
      </c>
      <c r="F121" s="39" t="s">
        <v>50</v>
      </c>
      <c r="G121" s="39"/>
      <c r="H121" s="40">
        <f>SUMIFS(H122:H1174,$B122:$B1174,$B121,$D122:$D1174,$D122,$E122:$E1174,$E122,$F122:$F1174,$F122)</f>
        <v>530</v>
      </c>
      <c r="I121" s="40">
        <f>SUMIFS(I122:I1174,$B122:$B1174,$B121,$D122:$D1174,$D122,$E122:$E1174,$E122,$F122:$F1174,$F122)</f>
        <v>0</v>
      </c>
      <c r="J121" s="40">
        <f>SUMIFS(J122:J1174,$B122:$B1174,$B121,$D122:$D1174,$D122,$E122:$E1174,$E122,$F122:$F1174,$F122)</f>
        <v>530</v>
      </c>
      <c r="K121" s="40">
        <f>SUMIFS(K122:K1174,$B122:$B1174,$B121,$D122:$D1174,$D122,$E122:$E1174,$E122,$F122:$F1174,$F122)</f>
        <v>0</v>
      </c>
    </row>
    <row r="122" spans="1:11" s="16" customFormat="1" ht="46.8">
      <c r="A122" s="20">
        <v>3</v>
      </c>
      <c r="B122" s="31">
        <v>950</v>
      </c>
      <c r="C122" s="32" t="s">
        <v>12</v>
      </c>
      <c r="D122" s="33" t="s">
        <v>93</v>
      </c>
      <c r="E122" s="33" t="s">
        <v>70</v>
      </c>
      <c r="F122" s="33" t="s">
        <v>50</v>
      </c>
      <c r="G122" s="33" t="s">
        <v>74</v>
      </c>
      <c r="H122" s="24">
        <v>530</v>
      </c>
      <c r="I122" s="24"/>
      <c r="J122" s="24">
        <v>530</v>
      </c>
      <c r="K122" s="24"/>
    </row>
    <row r="123" spans="1:11" s="16" customFormat="1" ht="62.4">
      <c r="A123" s="19">
        <v>2</v>
      </c>
      <c r="B123" s="37">
        <v>950</v>
      </c>
      <c r="C123" s="38" t="s">
        <v>166</v>
      </c>
      <c r="D123" s="39" t="s">
        <v>93</v>
      </c>
      <c r="E123" s="39" t="s">
        <v>70</v>
      </c>
      <c r="F123" s="39" t="s">
        <v>165</v>
      </c>
      <c r="G123" s="39"/>
      <c r="H123" s="40">
        <f>SUMIFS(H124:H1176,$B124:$B1176,$B123,$D124:$D1176,$D124,$E124:$E1176,$E124,$F124:$F1176,$F124)</f>
        <v>30</v>
      </c>
      <c r="I123" s="40">
        <f>SUMIFS(I124:I1176,$B124:$B1176,$B123,$D124:$D1176,$D124,$E124:$E1176,$E124,$F124:$F1176,$F124)</f>
        <v>0</v>
      </c>
      <c r="J123" s="40">
        <f>SUMIFS(J124:J1176,$B124:$B1176,$B123,$D124:$D1176,$D124,$E124:$E1176,$E124,$F124:$F1176,$F124)</f>
        <v>30</v>
      </c>
      <c r="K123" s="40">
        <f>SUMIFS(K124:K1176,$B124:$B1176,$B123,$D124:$D1176,$D124,$E124:$E1176,$E124,$F124:$F1176,$F124)</f>
        <v>0</v>
      </c>
    </row>
    <row r="124" spans="1:11" s="16" customFormat="1" ht="46.8">
      <c r="A124" s="20">
        <v>3</v>
      </c>
      <c r="B124" s="31">
        <v>950</v>
      </c>
      <c r="C124" s="32" t="s">
        <v>12</v>
      </c>
      <c r="D124" s="33" t="s">
        <v>93</v>
      </c>
      <c r="E124" s="33" t="s">
        <v>70</v>
      </c>
      <c r="F124" s="33" t="s">
        <v>165</v>
      </c>
      <c r="G124" s="33" t="s">
        <v>74</v>
      </c>
      <c r="H124" s="24">
        <v>30</v>
      </c>
      <c r="I124" s="24"/>
      <c r="J124" s="24">
        <v>30</v>
      </c>
      <c r="K124" s="24"/>
    </row>
    <row r="125" spans="1:11" s="16" customFormat="1" ht="46.8">
      <c r="A125" s="19">
        <v>2</v>
      </c>
      <c r="B125" s="37">
        <v>950</v>
      </c>
      <c r="C125" s="38" t="s">
        <v>185</v>
      </c>
      <c r="D125" s="39" t="s">
        <v>93</v>
      </c>
      <c r="E125" s="39" t="s">
        <v>70</v>
      </c>
      <c r="F125" s="39" t="s">
        <v>186</v>
      </c>
      <c r="G125" s="39"/>
      <c r="H125" s="40">
        <f>SUMIFS(H126:H1178,$B126:$B1178,$B125,$D126:$D1178,$D126,$E126:$E1178,$E126,$F126:$F1178,$F126)</f>
        <v>0</v>
      </c>
      <c r="I125" s="40">
        <f>SUMIFS(I126:I1178,$B126:$B1178,$B125,$D126:$D1178,$D126,$E126:$E1178,$E126,$F126:$F1178,$F126)</f>
        <v>0</v>
      </c>
      <c r="J125" s="40">
        <f>SUMIFS(J126:J1178,$B126:$B1178,$B125,$D126:$D1178,$D126,$E126:$E1178,$E126,$F126:$F1178,$F126)</f>
        <v>0</v>
      </c>
      <c r="K125" s="40">
        <f>SUMIFS(K126:K1178,$B126:$B1178,$B125,$D126:$D1178,$D126,$E126:$E1178,$E126,$F126:$F1178,$F126)</f>
        <v>0</v>
      </c>
    </row>
    <row r="126" spans="1:11" s="16" customFormat="1" ht="15.6">
      <c r="A126" s="20">
        <v>3</v>
      </c>
      <c r="B126" s="31">
        <v>950</v>
      </c>
      <c r="C126" s="32" t="s">
        <v>131</v>
      </c>
      <c r="D126" s="33" t="s">
        <v>93</v>
      </c>
      <c r="E126" s="33" t="s">
        <v>70</v>
      </c>
      <c r="F126" s="33" t="s">
        <v>186</v>
      </c>
      <c r="G126" s="33" t="s">
        <v>130</v>
      </c>
      <c r="H126" s="24"/>
      <c r="I126" s="24"/>
      <c r="J126" s="24"/>
      <c r="K126" s="24"/>
    </row>
    <row r="127" spans="1:11" s="16" customFormat="1" ht="15.6">
      <c r="A127" s="17">
        <v>1</v>
      </c>
      <c r="B127" s="28">
        <v>950</v>
      </c>
      <c r="C127" s="29" t="s">
        <v>115</v>
      </c>
      <c r="D127" s="30" t="s">
        <v>93</v>
      </c>
      <c r="E127" s="30" t="s">
        <v>89</v>
      </c>
      <c r="F127" s="30" t="s">
        <v>7</v>
      </c>
      <c r="G127" s="30" t="s">
        <v>72</v>
      </c>
      <c r="H127" s="18">
        <f>SUMIFS(H128:H1181,$B128:$B1181,$B128,$D128:$D1181,$D128,$E128:$E1181,$E128)/2</f>
        <v>0</v>
      </c>
      <c r="I127" s="18">
        <f>SUMIFS(I128:I1181,$B128:$B1181,$B128,$D128:$D1181,$D128,$E128:$E1181,$E128)/2</f>
        <v>0</v>
      </c>
      <c r="J127" s="18">
        <f>SUMIFS(J128:J1181,$B128:$B1181,$B128,$D128:$D1181,$D128,$E128:$E1181,$E128)/2</f>
        <v>0</v>
      </c>
      <c r="K127" s="18">
        <f>SUMIFS(K128:K1181,$B128:$B1181,$B128,$D128:$D1181,$D128,$E128:$E1181,$E128)/2</f>
        <v>0</v>
      </c>
    </row>
    <row r="128" spans="1:11" s="16" customFormat="1" ht="78">
      <c r="A128" s="19">
        <v>2</v>
      </c>
      <c r="B128" s="37">
        <v>950</v>
      </c>
      <c r="C128" s="38" t="s">
        <v>190</v>
      </c>
      <c r="D128" s="39" t="s">
        <v>93</v>
      </c>
      <c r="E128" s="39" t="s">
        <v>89</v>
      </c>
      <c r="F128" s="39" t="s">
        <v>50</v>
      </c>
      <c r="G128" s="39" t="s">
        <v>72</v>
      </c>
      <c r="H128" s="40">
        <f>SUMIFS(H129:H1181,$B129:$B1181,$B128,$D129:$D1181,$D129,$E129:$E1181,$E129,$F129:$F1181,$F129)</f>
        <v>0</v>
      </c>
      <c r="I128" s="40">
        <f>SUMIFS(I129:I1181,$B129:$B1181,$B128,$D129:$D1181,$D129,$E129:$E1181,$E129,$F129:$F1181,$F129)</f>
        <v>0</v>
      </c>
      <c r="J128" s="40">
        <f>SUMIFS(J129:J1181,$B129:$B1181,$B128,$D129:$D1181,$D129,$E129:$E1181,$E129,$F129:$F1181,$F129)</f>
        <v>0</v>
      </c>
      <c r="K128" s="40">
        <f>SUMIFS(K129:K1181,$B129:$B1181,$B128,$D129:$D1181,$D129,$E129:$E1181,$E129,$F129:$F1181,$F129)</f>
        <v>0</v>
      </c>
    </row>
    <row r="129" spans="1:11" s="16" customFormat="1" ht="52.2" customHeight="1">
      <c r="A129" s="20">
        <v>3</v>
      </c>
      <c r="B129" s="31">
        <v>950</v>
      </c>
      <c r="C129" s="32" t="s">
        <v>12</v>
      </c>
      <c r="D129" s="33" t="s">
        <v>93</v>
      </c>
      <c r="E129" s="33" t="s">
        <v>89</v>
      </c>
      <c r="F129" s="33" t="s">
        <v>50</v>
      </c>
      <c r="G129" s="33" t="s">
        <v>74</v>
      </c>
      <c r="H129" s="24"/>
      <c r="I129" s="24"/>
      <c r="J129" s="24"/>
      <c r="K129" s="24"/>
    </row>
    <row r="130" spans="1:11" s="16" customFormat="1" ht="15.6">
      <c r="A130" s="17">
        <v>1</v>
      </c>
      <c r="B130" s="28">
        <v>950</v>
      </c>
      <c r="C130" s="29" t="s">
        <v>38</v>
      </c>
      <c r="D130" s="30" t="s">
        <v>82</v>
      </c>
      <c r="E130" s="30" t="s">
        <v>89</v>
      </c>
      <c r="F130" s="30"/>
      <c r="G130" s="30"/>
      <c r="H130" s="18">
        <f>SUMIFS(H131:H1184,$B131:$B1184,$B131,$D131:$D1184,$D131,$E131:$E1184,$E131)/2</f>
        <v>31017.499999999996</v>
      </c>
      <c r="I130" s="18">
        <f>SUMIFS(I131:I1184,$B131:$B1184,$B131,$D131:$D1184,$D131,$E131:$E1184,$E131)/2</f>
        <v>0</v>
      </c>
      <c r="J130" s="18">
        <f>SUMIFS(J131:J1184,$B131:$B1184,$B131,$D131:$D1184,$D131,$E131:$E1184,$E131)/2</f>
        <v>31553.199999999997</v>
      </c>
      <c r="K130" s="18">
        <f>SUMIFS(K131:K1184,$B131:$B1184,$B131,$D131:$D1184,$D131,$E131:$E1184,$E131)/2</f>
        <v>0</v>
      </c>
    </row>
    <row r="131" spans="1:11" s="16" customFormat="1" ht="62.4">
      <c r="A131" s="19">
        <v>2</v>
      </c>
      <c r="B131" s="37">
        <v>950</v>
      </c>
      <c r="C131" s="38" t="s">
        <v>159</v>
      </c>
      <c r="D131" s="39" t="s">
        <v>82</v>
      </c>
      <c r="E131" s="39" t="s">
        <v>89</v>
      </c>
      <c r="F131" s="39" t="s">
        <v>128</v>
      </c>
      <c r="G131" s="39"/>
      <c r="H131" s="40">
        <f>SUMIFS(H132:H1184,$B132:$B1184,$B131,$D132:$D1184,$D132,$E132:$E1184,$E132,$F132:$F1184,$F132)</f>
        <v>280</v>
      </c>
      <c r="I131" s="40">
        <f>SUMIFS(I132:I1184,$B132:$B1184,$B131,$D132:$D1184,$D132,$E132:$E1184,$E132,$F132:$F1184,$F132)</f>
        <v>0</v>
      </c>
      <c r="J131" s="40">
        <f>SUMIFS(J132:J1184,$B132:$B1184,$B131,$D132:$D1184,$D132,$E132:$E1184,$E132,$F132:$F1184,$F132)</f>
        <v>280</v>
      </c>
      <c r="K131" s="40">
        <f>SUMIFS(K132:K1184,$B132:$B1184,$B131,$D132:$D1184,$D132,$E132:$E1184,$E132,$F132:$F1184,$F132)</f>
        <v>0</v>
      </c>
    </row>
    <row r="132" spans="1:11" s="16" customFormat="1" ht="46.8">
      <c r="A132" s="20">
        <v>3</v>
      </c>
      <c r="B132" s="31">
        <v>950</v>
      </c>
      <c r="C132" s="32" t="s">
        <v>12</v>
      </c>
      <c r="D132" s="33" t="s">
        <v>82</v>
      </c>
      <c r="E132" s="33" t="s">
        <v>89</v>
      </c>
      <c r="F132" s="33" t="s">
        <v>128</v>
      </c>
      <c r="G132" s="33" t="s">
        <v>74</v>
      </c>
      <c r="H132" s="24">
        <v>280</v>
      </c>
      <c r="I132" s="24"/>
      <c r="J132" s="24">
        <v>280</v>
      </c>
      <c r="K132" s="24"/>
    </row>
    <row r="133" spans="1:11" s="16" customFormat="1" ht="78">
      <c r="A133" s="19">
        <v>2</v>
      </c>
      <c r="B133" s="37">
        <v>950</v>
      </c>
      <c r="C133" s="41" t="s">
        <v>178</v>
      </c>
      <c r="D133" s="39" t="s">
        <v>82</v>
      </c>
      <c r="E133" s="39" t="s">
        <v>89</v>
      </c>
      <c r="F133" s="39" t="s">
        <v>39</v>
      </c>
      <c r="G133" s="39"/>
      <c r="H133" s="40">
        <f>SUMIFS(H134:H1186,$B134:$B1186,$B133,$D134:$D1186,$D134,$E134:$E1186,$E134,$F134:$F1186,$F134)</f>
        <v>350</v>
      </c>
      <c r="I133" s="40">
        <f>SUMIFS(I134:I1186,$B134:$B1186,$B133,$D134:$D1186,$D134,$E134:$E1186,$E134,$F134:$F1186,$F134)</f>
        <v>0</v>
      </c>
      <c r="J133" s="40">
        <f>SUMIFS(J134:J1186,$B134:$B1186,$B133,$D134:$D1186,$D134,$E134:$E1186,$E134,$F134:$F1186,$F134)</f>
        <v>350</v>
      </c>
      <c r="K133" s="40">
        <f>SUMIFS(K134:K1186,$B134:$B1186,$B133,$D134:$D1186,$D134,$E134:$E1186,$E134,$F134:$F1186,$F134)</f>
        <v>0</v>
      </c>
    </row>
    <row r="134" spans="1:11" s="16" customFormat="1" ht="46.8">
      <c r="A134" s="20">
        <v>3</v>
      </c>
      <c r="B134" s="31">
        <v>950</v>
      </c>
      <c r="C134" s="32" t="s">
        <v>12</v>
      </c>
      <c r="D134" s="33" t="s">
        <v>82</v>
      </c>
      <c r="E134" s="33" t="s">
        <v>89</v>
      </c>
      <c r="F134" s="33" t="s">
        <v>39</v>
      </c>
      <c r="G134" s="33" t="s">
        <v>74</v>
      </c>
      <c r="H134" s="24">
        <v>350</v>
      </c>
      <c r="I134" s="24"/>
      <c r="J134" s="24">
        <v>350</v>
      </c>
      <c r="K134" s="24"/>
    </row>
    <row r="135" spans="1:11" s="16" customFormat="1" ht="78">
      <c r="A135" s="19">
        <v>2</v>
      </c>
      <c r="B135" s="37">
        <v>950</v>
      </c>
      <c r="C135" s="38" t="s">
        <v>190</v>
      </c>
      <c r="D135" s="39" t="s">
        <v>82</v>
      </c>
      <c r="E135" s="39" t="s">
        <v>89</v>
      </c>
      <c r="F135" s="39" t="s">
        <v>50</v>
      </c>
      <c r="G135" s="39"/>
      <c r="H135" s="40">
        <f>SUMIFS(H136:H1188,$B136:$B1188,$B135,$D136:$D1188,$D136,$E136:$E1188,$E136,$F136:$F1188,$F136)</f>
        <v>28195.3</v>
      </c>
      <c r="I135" s="40">
        <f>SUMIFS(I136:I1188,$B136:$B1188,$B135,$D136:$D1188,$D136,$E136:$E1188,$E136,$F136:$F1188,$F136)</f>
        <v>0</v>
      </c>
      <c r="J135" s="40">
        <f>SUMIFS(J136:J1188,$B136:$B1188,$B135,$D136:$D1188,$D136,$E136:$E1188,$E136,$F136:$F1188,$F136)</f>
        <v>28741</v>
      </c>
      <c r="K135" s="40">
        <f>SUMIFS(K136:K1188,$B136:$B1188,$B135,$D136:$D1188,$D136,$E136:$E1188,$E136,$F136:$F1188,$F136)</f>
        <v>0</v>
      </c>
    </row>
    <row r="136" spans="1:11" s="16" customFormat="1" ht="46.8">
      <c r="A136" s="20">
        <v>3</v>
      </c>
      <c r="B136" s="31">
        <v>950</v>
      </c>
      <c r="C136" s="32" t="s">
        <v>12</v>
      </c>
      <c r="D136" s="33" t="s">
        <v>82</v>
      </c>
      <c r="E136" s="33" t="s">
        <v>89</v>
      </c>
      <c r="F136" s="33" t="s">
        <v>50</v>
      </c>
      <c r="G136" s="33" t="s">
        <v>74</v>
      </c>
      <c r="H136" s="24">
        <v>28195.3</v>
      </c>
      <c r="I136" s="24"/>
      <c r="J136" s="24">
        <v>28741</v>
      </c>
      <c r="K136" s="24"/>
    </row>
    <row r="137" spans="1:11" s="16" customFormat="1" ht="46.8">
      <c r="A137" s="19">
        <v>2</v>
      </c>
      <c r="B137" s="37">
        <v>950</v>
      </c>
      <c r="C137" s="38" t="s">
        <v>162</v>
      </c>
      <c r="D137" s="39" t="s">
        <v>82</v>
      </c>
      <c r="E137" s="39" t="s">
        <v>89</v>
      </c>
      <c r="F137" s="39" t="s">
        <v>157</v>
      </c>
      <c r="G137" s="39"/>
      <c r="H137" s="40">
        <f>SUMIFS(H138:H1190,$B138:$B1190,$B137,$D138:$D1190,$D138,$E138:$E1190,$E138,$F138:$F1190,$F138)</f>
        <v>2192.1999999999998</v>
      </c>
      <c r="I137" s="40">
        <f>SUMIFS(I138:I1190,$B138:$B1190,$B137,$D138:$D1190,$D138,$E138:$E1190,$E138,$F138:$F1190,$F138)</f>
        <v>0</v>
      </c>
      <c r="J137" s="40">
        <f>SUMIFS(J138:J1190,$B138:$B1190,$B137,$D138:$D1190,$D138,$E138:$E1190,$E138,$F138:$F1190,$F138)</f>
        <v>2182.1999999999998</v>
      </c>
      <c r="K137" s="40">
        <f>SUMIFS(K138:K1190,$B138:$B1190,$B137,$D138:$D1190,$D138,$E138:$E1190,$E138,$F138:$F1190,$F138)</f>
        <v>0</v>
      </c>
    </row>
    <row r="138" spans="1:11" s="16" customFormat="1" ht="46.8">
      <c r="A138" s="20">
        <v>3</v>
      </c>
      <c r="B138" s="31">
        <v>950</v>
      </c>
      <c r="C138" s="32" t="s">
        <v>12</v>
      </c>
      <c r="D138" s="33" t="s">
        <v>82</v>
      </c>
      <c r="E138" s="33" t="s">
        <v>89</v>
      </c>
      <c r="F138" s="33" t="s">
        <v>157</v>
      </c>
      <c r="G138" s="33" t="s">
        <v>74</v>
      </c>
      <c r="H138" s="24">
        <v>2192.1999999999998</v>
      </c>
      <c r="I138" s="24"/>
      <c r="J138" s="24">
        <v>2182.1999999999998</v>
      </c>
      <c r="K138" s="24"/>
    </row>
    <row r="139" spans="1:11" s="16" customFormat="1" ht="15.6">
      <c r="A139" s="17">
        <v>1</v>
      </c>
      <c r="B139" s="28">
        <v>950</v>
      </c>
      <c r="C139" s="29" t="s">
        <v>134</v>
      </c>
      <c r="D139" s="30" t="s">
        <v>85</v>
      </c>
      <c r="E139" s="30" t="s">
        <v>87</v>
      </c>
      <c r="F139" s="30"/>
      <c r="G139" s="30"/>
      <c r="H139" s="18">
        <f>SUMIFS(H140:H1193,$B140:$B1193,$B140,$D140:$D1193,$D140,$E140:$E1193,$E140)/2</f>
        <v>18633.3</v>
      </c>
      <c r="I139" s="18">
        <f>SUMIFS(I140:I1193,$B140:$B1193,$B140,$D140:$D1193,$D140,$E140:$E1193,$E140)/2</f>
        <v>18633.3</v>
      </c>
      <c r="J139" s="18">
        <f>SUMIFS(J140:J1193,$B140:$B1193,$B140,$D140:$D1193,$D140,$E140:$E1193,$E140)/2</f>
        <v>18633.3</v>
      </c>
      <c r="K139" s="18">
        <f>SUMIFS(K140:K1193,$B140:$B1193,$B140,$D140:$D1193,$D140,$E140:$E1193,$E140)/2</f>
        <v>18633.3</v>
      </c>
    </row>
    <row r="140" spans="1:11" s="16" customFormat="1" ht="104.25" customHeight="1">
      <c r="A140" s="19">
        <v>2</v>
      </c>
      <c r="B140" s="37">
        <v>950</v>
      </c>
      <c r="C140" s="38" t="s">
        <v>183</v>
      </c>
      <c r="D140" s="39" t="s">
        <v>85</v>
      </c>
      <c r="E140" s="39" t="s">
        <v>87</v>
      </c>
      <c r="F140" s="39" t="s">
        <v>122</v>
      </c>
      <c r="G140" s="39"/>
      <c r="H140" s="40">
        <f>SUMIFS(H141:H1193,$B141:$B1193,$B140,$D141:$D1193,$D141,$E141:$E1193,$E141,$F141:$F1193,$F141)</f>
        <v>18633.3</v>
      </c>
      <c r="I140" s="40">
        <f>SUMIFS(I141:I1193,$B141:$B1193,$B140,$D141:$D1193,$D141,$E141:$E1193,$E141,$F141:$F1193,$F141)</f>
        <v>18633.3</v>
      </c>
      <c r="J140" s="40">
        <f>SUMIFS(J141:J1193,$B141:$B1193,$B140,$D141:$D1193,$D141,$E141:$E1193,$E141,$F141:$F1193,$F141)</f>
        <v>18633.3</v>
      </c>
      <c r="K140" s="40">
        <f>SUMIFS(K141:K1193,$B141:$B1193,$B140,$D141:$D1193,$D141,$E141:$E1193,$E141,$F141:$F1193,$F141)</f>
        <v>18633.3</v>
      </c>
    </row>
    <row r="141" spans="1:11" s="16" customFormat="1" ht="15.6">
      <c r="A141" s="20">
        <v>3</v>
      </c>
      <c r="B141" s="31">
        <v>950</v>
      </c>
      <c r="C141" s="32" t="s">
        <v>120</v>
      </c>
      <c r="D141" s="33" t="s">
        <v>85</v>
      </c>
      <c r="E141" s="33" t="s">
        <v>87</v>
      </c>
      <c r="F141" s="33" t="s">
        <v>122</v>
      </c>
      <c r="G141" s="33" t="s">
        <v>121</v>
      </c>
      <c r="H141" s="24">
        <v>18633.3</v>
      </c>
      <c r="I141" s="24">
        <v>18633.3</v>
      </c>
      <c r="J141" s="24">
        <v>18633.3</v>
      </c>
      <c r="K141" s="24">
        <v>18633.3</v>
      </c>
    </row>
    <row r="142" spans="1:11" s="16" customFormat="1" ht="31.2">
      <c r="A142" s="14">
        <v>0</v>
      </c>
      <c r="B142" s="26">
        <v>955</v>
      </c>
      <c r="C142" s="27" t="s">
        <v>40</v>
      </c>
      <c r="D142" s="34" t="s">
        <v>72</v>
      </c>
      <c r="E142" s="34" t="s">
        <v>72</v>
      </c>
      <c r="F142" s="34" t="s">
        <v>7</v>
      </c>
      <c r="G142" s="34" t="s">
        <v>72</v>
      </c>
      <c r="H142" s="15">
        <f>SUMIFS(H143:H1202,$B143:$B1202,$B143)/3</f>
        <v>488670.39999999997</v>
      </c>
      <c r="I142" s="15">
        <f>SUMIFS(I143:I1202,$B143:$B1202,$B143)/3</f>
        <v>139119.8000000001</v>
      </c>
      <c r="J142" s="15">
        <f>SUMIFS(J143:J1202,$B143:$B1202,$B143)/3</f>
        <v>495858.10000000009</v>
      </c>
      <c r="K142" s="15">
        <f>SUMIFS(K143:K1202,$B143:$B1202,$B143)/3</f>
        <v>144998.3000000001</v>
      </c>
    </row>
    <row r="143" spans="1:11" s="16" customFormat="1" ht="62.4">
      <c r="A143" s="17">
        <v>1</v>
      </c>
      <c r="B143" s="28">
        <v>955</v>
      </c>
      <c r="C143" s="29" t="s">
        <v>41</v>
      </c>
      <c r="D143" s="30" t="s">
        <v>70</v>
      </c>
      <c r="E143" s="30" t="s">
        <v>89</v>
      </c>
      <c r="F143" s="30" t="s">
        <v>7</v>
      </c>
      <c r="G143" s="30" t="s">
        <v>72</v>
      </c>
      <c r="H143" s="18">
        <f>SUMIFS(H144:H1197,$B144:$B1197,$B144,$D144:$D1197,$D144,$E144:$E1197,$E144)/2</f>
        <v>3182.9</v>
      </c>
      <c r="I143" s="18">
        <f>SUMIFS(I144:I1197,$B144:$B1197,$B144,$D144:$D1197,$D144,$E144:$E1197,$E144)/2</f>
        <v>0</v>
      </c>
      <c r="J143" s="18">
        <f>SUMIFS(J144:J1197,$B144:$B1197,$B144,$D144:$D1197,$D144,$E144:$E1197,$E144)/2</f>
        <v>3182.9</v>
      </c>
      <c r="K143" s="18">
        <f>SUMIFS(K144:K1197,$B144:$B1197,$B144,$D144:$D1197,$D144,$E144:$E1197,$E144)/2</f>
        <v>0</v>
      </c>
    </row>
    <row r="144" spans="1:11" s="16" customFormat="1" ht="78">
      <c r="A144" s="19">
        <v>2</v>
      </c>
      <c r="B144" s="37">
        <v>955</v>
      </c>
      <c r="C144" s="38" t="s">
        <v>9</v>
      </c>
      <c r="D144" s="39" t="s">
        <v>70</v>
      </c>
      <c r="E144" s="39" t="s">
        <v>89</v>
      </c>
      <c r="F144" s="39" t="s">
        <v>109</v>
      </c>
      <c r="G144" s="39" t="s">
        <v>72</v>
      </c>
      <c r="H144" s="40">
        <f>SUMIFS(H145:H1197,$B145:$B1197,$B144,$D145:$D1197,$D145,$E145:$E1197,$E145,$F145:$F1197,$F145)</f>
        <v>3182.9</v>
      </c>
      <c r="I144" s="40">
        <f>SUMIFS(I145:I1197,$B145:$B1197,$B144,$D145:$D1197,$D145,$E145:$E1197,$E145,$F145:$F1197,$F145)</f>
        <v>0</v>
      </c>
      <c r="J144" s="40">
        <f>SUMIFS(J145:J1197,$B145:$B1197,$B144,$D145:$D1197,$D145,$E145:$E1197,$E145,$F145:$F1197,$F145)</f>
        <v>3182.9</v>
      </c>
      <c r="K144" s="40">
        <f>SUMIFS(K145:K1197,$B145:$B1197,$B144,$D145:$D1197,$D145,$E145:$E1197,$E145,$F145:$F1197,$F145)</f>
        <v>0</v>
      </c>
    </row>
    <row r="145" spans="1:11" s="16" customFormat="1" ht="46.8">
      <c r="A145" s="20">
        <v>3</v>
      </c>
      <c r="B145" s="31">
        <v>955</v>
      </c>
      <c r="C145" s="32" t="s">
        <v>11</v>
      </c>
      <c r="D145" s="33" t="s">
        <v>70</v>
      </c>
      <c r="E145" s="33" t="s">
        <v>89</v>
      </c>
      <c r="F145" s="33" t="s">
        <v>109</v>
      </c>
      <c r="G145" s="33" t="s">
        <v>73</v>
      </c>
      <c r="H145" s="24">
        <v>3182.9</v>
      </c>
      <c r="I145" s="24"/>
      <c r="J145" s="24">
        <v>3182.9</v>
      </c>
      <c r="K145" s="24"/>
    </row>
    <row r="146" spans="1:11" s="16" customFormat="1" ht="46.8">
      <c r="A146" s="20">
        <v>3</v>
      </c>
      <c r="B146" s="31">
        <v>955</v>
      </c>
      <c r="C146" s="45" t="s">
        <v>12</v>
      </c>
      <c r="D146" s="33" t="s">
        <v>70</v>
      </c>
      <c r="E146" s="33" t="s">
        <v>89</v>
      </c>
      <c r="F146" s="33" t="s">
        <v>109</v>
      </c>
      <c r="G146" s="33" t="s">
        <v>74</v>
      </c>
      <c r="H146" s="24"/>
      <c r="I146" s="24"/>
      <c r="J146" s="24"/>
      <c r="K146" s="24"/>
    </row>
    <row r="147" spans="1:11" s="16" customFormat="1" ht="78">
      <c r="A147" s="17">
        <v>1</v>
      </c>
      <c r="B147" s="28">
        <v>955</v>
      </c>
      <c r="C147" s="29" t="s">
        <v>34</v>
      </c>
      <c r="D147" s="30" t="s">
        <v>70</v>
      </c>
      <c r="E147" s="30" t="s">
        <v>87</v>
      </c>
      <c r="F147" s="30" t="s">
        <v>7</v>
      </c>
      <c r="G147" s="30" t="s">
        <v>72</v>
      </c>
      <c r="H147" s="18">
        <f>SUMIFS(H148:H1201,$B148:$B1201,$B148,$D148:$D1201,$D148,$E148:$E1201,$E148)/2</f>
        <v>30893.7</v>
      </c>
      <c r="I147" s="18">
        <f>SUMIFS(I148:I1201,$B148:$B1201,$B148,$D148:$D1201,$D148,$E148:$E1201,$E148)/2</f>
        <v>2092.5</v>
      </c>
      <c r="J147" s="18">
        <f>SUMIFS(J148:J1201,$B148:$B1201,$B148,$D148:$D1201,$D148,$E148:$E1201,$E148)/2</f>
        <v>30893.700000000004</v>
      </c>
      <c r="K147" s="18">
        <f>SUMIFS(K148:K1201,$B148:$B1201,$B148,$D148:$D1201,$D148,$E148:$E1201,$E148)/2</f>
        <v>2092.5</v>
      </c>
    </row>
    <row r="148" spans="1:11" s="16" customFormat="1" ht="62.4">
      <c r="A148" s="19">
        <v>2</v>
      </c>
      <c r="B148" s="37">
        <v>955</v>
      </c>
      <c r="C148" s="47" t="s">
        <v>173</v>
      </c>
      <c r="D148" s="39" t="s">
        <v>70</v>
      </c>
      <c r="E148" s="39" t="s">
        <v>87</v>
      </c>
      <c r="F148" s="39" t="s">
        <v>15</v>
      </c>
      <c r="G148" s="39" t="s">
        <v>72</v>
      </c>
      <c r="H148" s="40">
        <f>SUMIFS(H149:H1201,$B149:$B1201,$B148,$D149:$D1201,$D149,$E149:$E1201,$E149,$F149:$F1201,$F149)</f>
        <v>271</v>
      </c>
      <c r="I148" s="40">
        <f>SUMIFS(I149:I1201,$B149:$B1201,$B148,$D149:$D1201,$D149,$E149:$E1201,$E149,$F149:$F1201,$F149)</f>
        <v>0</v>
      </c>
      <c r="J148" s="40">
        <f>SUMIFS(J149:J1201,$B149:$B1201,$B148,$D149:$D1201,$D149,$E149:$E1201,$E149,$F149:$F1201,$F149)</f>
        <v>271</v>
      </c>
      <c r="K148" s="40">
        <f>SUMIFS(K149:K1201,$B149:$B1201,$B148,$D149:$D1201,$D149,$E149:$E1201,$E149,$F149:$F1201,$F149)</f>
        <v>0</v>
      </c>
    </row>
    <row r="149" spans="1:11" s="16" customFormat="1" ht="46.8">
      <c r="A149" s="20">
        <v>3</v>
      </c>
      <c r="B149" s="31">
        <v>955</v>
      </c>
      <c r="C149" s="45" t="s">
        <v>12</v>
      </c>
      <c r="D149" s="33" t="s">
        <v>70</v>
      </c>
      <c r="E149" s="33" t="s">
        <v>87</v>
      </c>
      <c r="F149" s="33" t="s">
        <v>15</v>
      </c>
      <c r="G149" s="33" t="s">
        <v>74</v>
      </c>
      <c r="H149" s="24">
        <v>271</v>
      </c>
      <c r="I149" s="24"/>
      <c r="J149" s="24">
        <v>271</v>
      </c>
      <c r="K149" s="24"/>
    </row>
    <row r="150" spans="1:11" s="16" customFormat="1" ht="62.4">
      <c r="A150" s="19">
        <v>2</v>
      </c>
      <c r="B150" s="43">
        <v>955</v>
      </c>
      <c r="C150" s="47" t="s">
        <v>174</v>
      </c>
      <c r="D150" s="44" t="s">
        <v>70</v>
      </c>
      <c r="E150" s="39" t="s">
        <v>87</v>
      </c>
      <c r="F150" s="39" t="s">
        <v>42</v>
      </c>
      <c r="G150" s="39" t="s">
        <v>72</v>
      </c>
      <c r="H150" s="40">
        <f>SUMIFS(H151:H1203,$B151:$B1203,$B150,$D151:$D1203,$D151,$E151:$E1203,$E151,$F151:$F1203,$F151)</f>
        <v>79.5</v>
      </c>
      <c r="I150" s="40">
        <f>SUMIFS(I151:I1203,$B151:$B1203,$B150,$D151:$D1203,$D151,$E151:$E1203,$E151,$F151:$F1203,$F151)</f>
        <v>0</v>
      </c>
      <c r="J150" s="40">
        <f>SUMIFS(J151:J1203,$B151:$B1203,$B150,$D151:$D1203,$D151,$E151:$E1203,$E151,$F151:$F1203,$F151)</f>
        <v>79.5</v>
      </c>
      <c r="K150" s="40">
        <f>SUMIFS(K151:K1203,$B151:$B1203,$B150,$D151:$D1203,$D151,$E151:$E1203,$E151,$F151:$F1203,$F151)</f>
        <v>0</v>
      </c>
    </row>
    <row r="151" spans="1:11" s="16" customFormat="1" ht="46.8">
      <c r="A151" s="20">
        <v>3</v>
      </c>
      <c r="B151" s="31">
        <v>955</v>
      </c>
      <c r="C151" s="46" t="s">
        <v>12</v>
      </c>
      <c r="D151" s="33" t="s">
        <v>70</v>
      </c>
      <c r="E151" s="33" t="s">
        <v>87</v>
      </c>
      <c r="F151" s="33" t="s">
        <v>42</v>
      </c>
      <c r="G151" s="33" t="s">
        <v>74</v>
      </c>
      <c r="H151" s="24">
        <v>79.5</v>
      </c>
      <c r="I151" s="24"/>
      <c r="J151" s="24">
        <v>79.5</v>
      </c>
      <c r="K151" s="24"/>
    </row>
    <row r="152" spans="1:11" s="16" customFormat="1" ht="78">
      <c r="A152" s="19">
        <v>2</v>
      </c>
      <c r="B152" s="37">
        <v>955</v>
      </c>
      <c r="C152" s="38" t="s">
        <v>9</v>
      </c>
      <c r="D152" s="39" t="s">
        <v>70</v>
      </c>
      <c r="E152" s="39" t="s">
        <v>87</v>
      </c>
      <c r="F152" s="39" t="s">
        <v>109</v>
      </c>
      <c r="G152" s="39" t="s">
        <v>72</v>
      </c>
      <c r="H152" s="40">
        <f>SUMIFS(H153:H1205,$B153:$B1205,$B152,$D153:$D1205,$D153,$E153:$E1205,$E153,$F153:$F1205,$F153)</f>
        <v>30543.200000000001</v>
      </c>
      <c r="I152" s="40">
        <f>SUMIFS(I153:I1205,$B153:$B1205,$B152,$D153:$D1205,$D153,$E153:$E1205,$E153,$F153:$F1205,$F153)</f>
        <v>2092.5</v>
      </c>
      <c r="J152" s="40">
        <f>SUMIFS(J153:J1205,$B153:$B1205,$B152,$D153:$D1205,$D153,$E153:$E1205,$E153,$F153:$F1205,$F153)</f>
        <v>30543.200000000001</v>
      </c>
      <c r="K152" s="40">
        <f>SUMIFS(K153:K1205,$B153:$B1205,$B152,$D153:$D1205,$D153,$E153:$E1205,$E153,$F153:$F1205,$F153)</f>
        <v>2092.5</v>
      </c>
    </row>
    <row r="153" spans="1:11" s="16" customFormat="1" ht="46.8">
      <c r="A153" s="20">
        <v>3</v>
      </c>
      <c r="B153" s="31">
        <v>955</v>
      </c>
      <c r="C153" s="32" t="s">
        <v>11</v>
      </c>
      <c r="D153" s="33" t="s">
        <v>70</v>
      </c>
      <c r="E153" s="33" t="s">
        <v>87</v>
      </c>
      <c r="F153" s="33" t="s">
        <v>109</v>
      </c>
      <c r="G153" s="33" t="s">
        <v>73</v>
      </c>
      <c r="H153" s="24">
        <v>28479.7</v>
      </c>
      <c r="I153" s="24">
        <v>1859.7</v>
      </c>
      <c r="J153" s="24">
        <v>28536.400000000001</v>
      </c>
      <c r="K153" s="24">
        <v>1916.4</v>
      </c>
    </row>
    <row r="154" spans="1:11" s="16" customFormat="1" ht="46.8">
      <c r="A154" s="20">
        <v>3</v>
      </c>
      <c r="B154" s="31">
        <v>955</v>
      </c>
      <c r="C154" s="32" t="s">
        <v>12</v>
      </c>
      <c r="D154" s="33" t="s">
        <v>70</v>
      </c>
      <c r="E154" s="33" t="s">
        <v>87</v>
      </c>
      <c r="F154" s="33" t="s">
        <v>109</v>
      </c>
      <c r="G154" s="33" t="s">
        <v>74</v>
      </c>
      <c r="H154" s="24">
        <v>2019</v>
      </c>
      <c r="I154" s="24">
        <v>232.8</v>
      </c>
      <c r="J154" s="24">
        <v>1962.3</v>
      </c>
      <c r="K154" s="24">
        <v>176.1</v>
      </c>
    </row>
    <row r="155" spans="1:11" s="16" customFormat="1" ht="37.799999999999997" customHeight="1">
      <c r="A155" s="20">
        <v>3</v>
      </c>
      <c r="B155" s="31">
        <v>955</v>
      </c>
      <c r="C155" s="32" t="s">
        <v>21</v>
      </c>
      <c r="D155" s="33" t="s">
        <v>70</v>
      </c>
      <c r="E155" s="33" t="s">
        <v>87</v>
      </c>
      <c r="F155" s="33" t="s">
        <v>109</v>
      </c>
      <c r="G155" s="33" t="s">
        <v>81</v>
      </c>
      <c r="H155" s="24"/>
      <c r="I155" s="24"/>
      <c r="J155" s="24"/>
      <c r="K155" s="24"/>
    </row>
    <row r="156" spans="1:11" s="16" customFormat="1" ht="15.6">
      <c r="A156" s="20">
        <v>3</v>
      </c>
      <c r="B156" s="31">
        <v>955</v>
      </c>
      <c r="C156" s="32" t="s">
        <v>13</v>
      </c>
      <c r="D156" s="33" t="s">
        <v>70</v>
      </c>
      <c r="E156" s="33" t="s">
        <v>87</v>
      </c>
      <c r="F156" s="33" t="s">
        <v>109</v>
      </c>
      <c r="G156" s="33" t="s">
        <v>75</v>
      </c>
      <c r="H156" s="24">
        <v>44.5</v>
      </c>
      <c r="I156" s="24"/>
      <c r="J156" s="24">
        <v>44.5</v>
      </c>
      <c r="K156" s="24"/>
    </row>
    <row r="157" spans="1:11" s="16" customFormat="1" ht="15.6">
      <c r="A157" s="17">
        <v>1</v>
      </c>
      <c r="B157" s="28">
        <v>955</v>
      </c>
      <c r="C157" s="29" t="s">
        <v>138</v>
      </c>
      <c r="D157" s="30" t="s">
        <v>70</v>
      </c>
      <c r="E157" s="30" t="s">
        <v>93</v>
      </c>
      <c r="F157" s="30" t="s">
        <v>7</v>
      </c>
      <c r="G157" s="30" t="s">
        <v>72</v>
      </c>
      <c r="H157" s="18">
        <f>SUMIFS(H158:H1211,$B158:$B1211,$B158,$D158:$D1211,$D158,$E158:$E1211,$E158)/2</f>
        <v>2.6</v>
      </c>
      <c r="I157" s="18">
        <f>SUMIFS(I158:I1211,$B158:$B1211,$B158,$D158:$D1211,$D158,$E158:$E1211,$E158)/2</f>
        <v>2.6</v>
      </c>
      <c r="J157" s="18">
        <f>SUMIFS(J158:J1211,$B158:$B1211,$B158,$D158:$D1211,$D158,$E158:$E1211,$E158)/2</f>
        <v>2.6</v>
      </c>
      <c r="K157" s="18">
        <f>SUMIFS(K158:K1211,$B158:$B1211,$B158,$D158:$D1211,$D158,$E158:$E1211,$E158)/2</f>
        <v>2.6</v>
      </c>
    </row>
    <row r="158" spans="1:11" s="16" customFormat="1" ht="46.8">
      <c r="A158" s="19">
        <v>2</v>
      </c>
      <c r="B158" s="37">
        <v>955</v>
      </c>
      <c r="C158" s="47" t="s">
        <v>139</v>
      </c>
      <c r="D158" s="39" t="s">
        <v>70</v>
      </c>
      <c r="E158" s="39" t="s">
        <v>93</v>
      </c>
      <c r="F158" s="39" t="s">
        <v>140</v>
      </c>
      <c r="G158" s="39" t="s">
        <v>72</v>
      </c>
      <c r="H158" s="40">
        <f>SUMIFS(H159:H1211,$B159:$B1211,$B158,$D159:$D1211,$D159,$E159:$E1211,$E159,$F159:$F1211,$F159)</f>
        <v>2.6</v>
      </c>
      <c r="I158" s="40">
        <f>SUMIFS(I159:I1211,$B159:$B1211,$B158,$D159:$D1211,$D159,$E159:$E1211,$E159,$F159:$F1211,$F159)</f>
        <v>2.6</v>
      </c>
      <c r="J158" s="40">
        <f>SUMIFS(J159:J1211,$B159:$B1211,$B158,$D159:$D1211,$D159,$E159:$E1211,$E159,$F159:$F1211,$F159)</f>
        <v>2.6</v>
      </c>
      <c r="K158" s="40">
        <f>SUMIFS(K159:K1211,$B159:$B1211,$B158,$D159:$D1211,$D159,$E159:$E1211,$E159,$F159:$F1211,$F159)</f>
        <v>2.6</v>
      </c>
    </row>
    <row r="159" spans="1:11" s="16" customFormat="1" ht="46.8">
      <c r="A159" s="20">
        <v>3</v>
      </c>
      <c r="B159" s="31">
        <v>955</v>
      </c>
      <c r="C159" s="45" t="s">
        <v>12</v>
      </c>
      <c r="D159" s="33" t="s">
        <v>70</v>
      </c>
      <c r="E159" s="33" t="s">
        <v>93</v>
      </c>
      <c r="F159" s="33" t="s">
        <v>140</v>
      </c>
      <c r="G159" s="33" t="s">
        <v>74</v>
      </c>
      <c r="H159" s="24">
        <v>2.6</v>
      </c>
      <c r="I159" s="24">
        <v>2.6</v>
      </c>
      <c r="J159" s="24">
        <v>2.6</v>
      </c>
      <c r="K159" s="24">
        <v>2.6</v>
      </c>
    </row>
    <row r="160" spans="1:11" s="16" customFormat="1" ht="15.6">
      <c r="A160" s="17">
        <v>1</v>
      </c>
      <c r="B160" s="28">
        <v>955</v>
      </c>
      <c r="C160" s="29" t="s">
        <v>43</v>
      </c>
      <c r="D160" s="30" t="s">
        <v>70</v>
      </c>
      <c r="E160" s="30" t="s">
        <v>86</v>
      </c>
      <c r="F160" s="30" t="s">
        <v>7</v>
      </c>
      <c r="G160" s="30" t="s">
        <v>72</v>
      </c>
      <c r="H160" s="18">
        <f>SUMIFS(H161:H1214,$B161:$B1214,$B161,$D161:$D1214,$D161,$E161:$E1214,$E161)/2</f>
        <v>100</v>
      </c>
      <c r="I160" s="18">
        <f>SUMIFS(I161:I1214,$B161:$B1214,$B161,$D161:$D1214,$D161,$E161:$E1214,$E161)/2</f>
        <v>0</v>
      </c>
      <c r="J160" s="18">
        <f>SUMIFS(J161:J1214,$B161:$B1214,$B161,$D161:$D1214,$D161,$E161:$E1214,$E161)/2</f>
        <v>100</v>
      </c>
      <c r="K160" s="18">
        <f>SUMIFS(K161:K1214,$B161:$B1214,$B161,$D161:$D1214,$D161,$E161:$E1214,$E161)/2</f>
        <v>0</v>
      </c>
    </row>
    <row r="161" spans="1:11" s="16" customFormat="1" ht="46.8">
      <c r="A161" s="19">
        <v>2</v>
      </c>
      <c r="B161" s="37">
        <v>955</v>
      </c>
      <c r="C161" s="38" t="s">
        <v>35</v>
      </c>
      <c r="D161" s="39" t="s">
        <v>70</v>
      </c>
      <c r="E161" s="39" t="s">
        <v>86</v>
      </c>
      <c r="F161" s="39" t="s">
        <v>111</v>
      </c>
      <c r="G161" s="39" t="s">
        <v>72</v>
      </c>
      <c r="H161" s="40">
        <f>SUMIFS(H162:H1214,$B162:$B1214,$B161,$D162:$D1214,$D162,$E162:$E1214,$E162,$F162:$F1214,$F162)</f>
        <v>100</v>
      </c>
      <c r="I161" s="40">
        <f>SUMIFS(I162:I1214,$B162:$B1214,$B161,$D162:$D1214,$D162,$E162:$E1214,$E162,$F162:$F1214,$F162)</f>
        <v>0</v>
      </c>
      <c r="J161" s="40">
        <f>SUMIFS(J162:J1214,$B162:$B1214,$B161,$D162:$D1214,$D162,$E162:$E1214,$E162,$F162:$F1214,$F162)</f>
        <v>100</v>
      </c>
      <c r="K161" s="40">
        <f>SUMIFS(K162:K1214,$B162:$B1214,$B161,$D162:$D1214,$D162,$E162:$E1214,$E162,$F162:$F1214,$F162)</f>
        <v>0</v>
      </c>
    </row>
    <row r="162" spans="1:11" s="16" customFormat="1" ht="15.6">
      <c r="A162" s="20">
        <v>3</v>
      </c>
      <c r="B162" s="31">
        <v>955</v>
      </c>
      <c r="C162" s="32" t="s">
        <v>44</v>
      </c>
      <c r="D162" s="33" t="s">
        <v>70</v>
      </c>
      <c r="E162" s="33" t="s">
        <v>86</v>
      </c>
      <c r="F162" s="33" t="s">
        <v>111</v>
      </c>
      <c r="G162" s="33" t="s">
        <v>91</v>
      </c>
      <c r="H162" s="24">
        <v>100</v>
      </c>
      <c r="I162" s="24"/>
      <c r="J162" s="24">
        <v>100</v>
      </c>
      <c r="K162" s="24"/>
    </row>
    <row r="163" spans="1:11" s="16" customFormat="1" ht="15.6">
      <c r="A163" s="17">
        <v>1</v>
      </c>
      <c r="B163" s="28">
        <v>955</v>
      </c>
      <c r="C163" s="29" t="s">
        <v>14</v>
      </c>
      <c r="D163" s="30" t="s">
        <v>70</v>
      </c>
      <c r="E163" s="30" t="s">
        <v>76</v>
      </c>
      <c r="F163" s="30"/>
      <c r="G163" s="30"/>
      <c r="H163" s="18">
        <f>SUMIFS(H164:H1217,$B164:$B1217,$B164,$D164:$D1217,$D164,$E164:$E1217,$E164)/2</f>
        <v>108018.1</v>
      </c>
      <c r="I163" s="18">
        <f>SUMIFS(I164:I1217,$B164:$B1217,$B164,$D164:$D1217,$D164,$E164:$E1217,$E164)/2</f>
        <v>2650.8</v>
      </c>
      <c r="J163" s="18">
        <f>SUMIFS(J164:J1217,$B164:$B1217,$B164,$D164:$D1217,$D164,$E164:$E1217,$E164)/2</f>
        <v>105209.9</v>
      </c>
      <c r="K163" s="18">
        <f>SUMIFS(K164:K1217,$B164:$B1217,$B164,$D164:$D1217,$D164,$E164:$E1217,$E164)/2</f>
        <v>2650.8</v>
      </c>
    </row>
    <row r="164" spans="1:11" s="16" customFormat="1" ht="46.8">
      <c r="A164" s="19">
        <v>2</v>
      </c>
      <c r="B164" s="37">
        <v>955</v>
      </c>
      <c r="C164" s="38" t="s">
        <v>203</v>
      </c>
      <c r="D164" s="39" t="s">
        <v>70</v>
      </c>
      <c r="E164" s="39" t="s">
        <v>76</v>
      </c>
      <c r="F164" s="39" t="s">
        <v>202</v>
      </c>
      <c r="G164" s="39"/>
      <c r="H164" s="40">
        <f>SUMIFS(H165:H1217,$B165:$B1217,$B164,$D165:$D1217,$D165,$E165:$E1217,$E165,$F165:$F1217,$F165)</f>
        <v>33889.599999999999</v>
      </c>
      <c r="I164" s="40">
        <f>SUMIFS(I165:I1217,$B165:$B1217,$B164,$D165:$D1217,$D165,$E165:$E1217,$E165,$F165:$F1217,$F165)</f>
        <v>0</v>
      </c>
      <c r="J164" s="40">
        <f>SUMIFS(J165:J1217,$B165:$B1217,$B164,$D165:$D1217,$D165,$E165:$E1217,$E165,$F165:$F1217,$F165)</f>
        <v>34258.699999999997</v>
      </c>
      <c r="K164" s="40">
        <f>SUMIFS(K165:K1217,$B165:$B1217,$B164,$D165:$D1217,$D165,$E165:$E1217,$E165,$F165:$F1217,$F165)</f>
        <v>0</v>
      </c>
    </row>
    <row r="165" spans="1:11" s="16" customFormat="1" ht="15.6">
      <c r="A165" s="20">
        <v>3</v>
      </c>
      <c r="B165" s="31">
        <v>955</v>
      </c>
      <c r="C165" s="32" t="s">
        <v>46</v>
      </c>
      <c r="D165" s="33" t="s">
        <v>70</v>
      </c>
      <c r="E165" s="33" t="s">
        <v>76</v>
      </c>
      <c r="F165" s="33" t="s">
        <v>202</v>
      </c>
      <c r="G165" s="33" t="s">
        <v>92</v>
      </c>
      <c r="H165" s="24">
        <v>33889.599999999999</v>
      </c>
      <c r="I165" s="24"/>
      <c r="J165" s="24">
        <v>34258.699999999997</v>
      </c>
      <c r="K165" s="24"/>
    </row>
    <row r="166" spans="1:11" s="16" customFormat="1" ht="62.4">
      <c r="A166" s="19">
        <v>2</v>
      </c>
      <c r="B166" s="37">
        <v>955</v>
      </c>
      <c r="C166" s="42" t="s">
        <v>192</v>
      </c>
      <c r="D166" s="39" t="s">
        <v>70</v>
      </c>
      <c r="E166" s="39" t="s">
        <v>76</v>
      </c>
      <c r="F166" s="39" t="s">
        <v>47</v>
      </c>
      <c r="G166" s="39"/>
      <c r="H166" s="40">
        <f>SUMIFS(H167:H1219,$B167:$B1219,$B166,$D167:$D1219,$D167,$E167:$E1219,$E167,$F167:$F1219,$F167)</f>
        <v>9441.7000000000007</v>
      </c>
      <c r="I166" s="40">
        <f>SUMIFS(I167:I1219,$B167:$B1219,$B166,$D167:$D1219,$D167,$E167:$E1219,$E167,$F167:$F1219,$F167)</f>
        <v>0</v>
      </c>
      <c r="J166" s="40">
        <f>SUMIFS(J167:J1219,$B167:$B1219,$B166,$D167:$D1219,$D167,$E167:$E1219,$E167,$F167:$F1219,$F167)</f>
        <v>9441.7000000000007</v>
      </c>
      <c r="K166" s="40">
        <f>SUMIFS(K167:K1219,$B167:$B1219,$B166,$D167:$D1219,$D167,$E167:$E1219,$E167,$F167:$F1219,$F167)</f>
        <v>0</v>
      </c>
    </row>
    <row r="167" spans="1:11" s="16" customFormat="1" ht="15.6">
      <c r="A167" s="20">
        <v>3</v>
      </c>
      <c r="B167" s="31">
        <v>955</v>
      </c>
      <c r="C167" s="32" t="s">
        <v>46</v>
      </c>
      <c r="D167" s="33" t="s">
        <v>70</v>
      </c>
      <c r="E167" s="33" t="s">
        <v>76</v>
      </c>
      <c r="F167" s="33" t="s">
        <v>47</v>
      </c>
      <c r="G167" s="33" t="s">
        <v>92</v>
      </c>
      <c r="H167" s="24">
        <v>9441.7000000000007</v>
      </c>
      <c r="I167" s="24"/>
      <c r="J167" s="24">
        <v>9441.7000000000007</v>
      </c>
      <c r="K167" s="24"/>
    </row>
    <row r="168" spans="1:11" s="16" customFormat="1" ht="93.6">
      <c r="A168" s="19">
        <v>2</v>
      </c>
      <c r="B168" s="37">
        <v>955</v>
      </c>
      <c r="C168" s="38" t="s">
        <v>193</v>
      </c>
      <c r="D168" s="39" t="s">
        <v>70</v>
      </c>
      <c r="E168" s="39" t="s">
        <v>76</v>
      </c>
      <c r="F168" s="39" t="s">
        <v>48</v>
      </c>
      <c r="G168" s="39"/>
      <c r="H168" s="40">
        <f>SUMIFS(H169:H1221,$B169:$B1221,$B168,$D169:$D1221,$D169,$E169:$E1221,$E169,$F169:$F1221,$F169)</f>
        <v>2572.8000000000002</v>
      </c>
      <c r="I168" s="40">
        <f>SUMIFS(I169:I1221,$B169:$B1221,$B168,$D169:$D1221,$D169,$E169:$E1221,$E169,$F169:$F1221,$F169)</f>
        <v>0</v>
      </c>
      <c r="J168" s="40">
        <f>SUMIFS(J169:J1221,$B169:$B1221,$B168,$D169:$D1221,$D169,$E169:$E1221,$E169,$F169:$F1221,$F169)</f>
        <v>2572.8000000000002</v>
      </c>
      <c r="K168" s="40">
        <f>SUMIFS(K169:K1221,$B169:$B1221,$B168,$D169:$D1221,$D169,$E169:$E1221,$E169,$F169:$F1221,$F169)</f>
        <v>0</v>
      </c>
    </row>
    <row r="169" spans="1:11" s="16" customFormat="1" ht="15.6">
      <c r="A169" s="20">
        <v>3</v>
      </c>
      <c r="B169" s="31">
        <v>955</v>
      </c>
      <c r="C169" s="32" t="s">
        <v>46</v>
      </c>
      <c r="D169" s="33" t="s">
        <v>70</v>
      </c>
      <c r="E169" s="33" t="s">
        <v>76</v>
      </c>
      <c r="F169" s="33" t="s">
        <v>48</v>
      </c>
      <c r="G169" s="33" t="s">
        <v>92</v>
      </c>
      <c r="H169" s="24">
        <v>2572.8000000000002</v>
      </c>
      <c r="I169" s="24"/>
      <c r="J169" s="24">
        <v>2572.8000000000002</v>
      </c>
      <c r="K169" s="24"/>
    </row>
    <row r="170" spans="1:11" s="16" customFormat="1" ht="79.95" customHeight="1">
      <c r="A170" s="19">
        <v>2</v>
      </c>
      <c r="B170" s="37">
        <v>955</v>
      </c>
      <c r="C170" s="42" t="s">
        <v>194</v>
      </c>
      <c r="D170" s="39" t="s">
        <v>70</v>
      </c>
      <c r="E170" s="39" t="s">
        <v>76</v>
      </c>
      <c r="F170" s="39" t="s">
        <v>49</v>
      </c>
      <c r="G170" s="39" t="s">
        <v>72</v>
      </c>
      <c r="H170" s="40">
        <f>SUMIFS(H171:H1223,$B171:$B1223,$B170,$D171:$D1223,$D171,$E171:$E1223,$E171,$F171:$F1223,$F171)</f>
        <v>10681.6</v>
      </c>
      <c r="I170" s="40">
        <f>SUMIFS(I171:I1223,$B171:$B1223,$B170,$D171:$D1223,$D171,$E171:$E1223,$E171,$F171:$F1223,$F171)</f>
        <v>0</v>
      </c>
      <c r="J170" s="40">
        <f>SUMIFS(J171:J1223,$B171:$B1223,$B170,$D171:$D1223,$D171,$E171:$E1223,$E171,$F171:$F1223,$F171)</f>
        <v>10681.6</v>
      </c>
      <c r="K170" s="40">
        <f>SUMIFS(K171:K1223,$B171:$B1223,$B170,$D171:$D1223,$D171,$E171:$E1223,$E171,$F171:$F1223,$F171)</f>
        <v>0</v>
      </c>
    </row>
    <row r="171" spans="1:11" s="16" customFormat="1" ht="15.6">
      <c r="A171" s="20">
        <v>3</v>
      </c>
      <c r="B171" s="31">
        <v>955</v>
      </c>
      <c r="C171" s="32" t="s">
        <v>46</v>
      </c>
      <c r="D171" s="33" t="s">
        <v>70</v>
      </c>
      <c r="E171" s="33" t="s">
        <v>76</v>
      </c>
      <c r="F171" s="33" t="s">
        <v>49</v>
      </c>
      <c r="G171" s="33" t="s">
        <v>92</v>
      </c>
      <c r="H171" s="24">
        <v>10681.6</v>
      </c>
      <c r="I171" s="24"/>
      <c r="J171" s="24">
        <v>10681.6</v>
      </c>
      <c r="K171" s="24"/>
    </row>
    <row r="172" spans="1:11" s="16" customFormat="1" ht="78">
      <c r="A172" s="19">
        <v>2</v>
      </c>
      <c r="B172" s="37">
        <v>955</v>
      </c>
      <c r="C172" s="38" t="s">
        <v>190</v>
      </c>
      <c r="D172" s="39" t="s">
        <v>70</v>
      </c>
      <c r="E172" s="39" t="s">
        <v>76</v>
      </c>
      <c r="F172" s="39" t="s">
        <v>50</v>
      </c>
      <c r="G172" s="39" t="s">
        <v>72</v>
      </c>
      <c r="H172" s="40">
        <f>SUMIFS(H173:H1225,$B173:$B1225,$B172,$D173:$D1225,$D173,$E173:$E1225,$E173,$F173:$F1225,$F173)</f>
        <v>2459.6999999999998</v>
      </c>
      <c r="I172" s="40">
        <f>SUMIFS(I173:I1225,$B173:$B1225,$B172,$D173:$D1225,$D173,$E173:$E1225,$E173,$F173:$F1225,$F173)</f>
        <v>2279.6999999999998</v>
      </c>
      <c r="J172" s="40">
        <f>SUMIFS(J173:J1225,$B173:$B1225,$B172,$D173:$D1225,$D173,$E173:$E1225,$E173,$F173:$F1225,$F173)</f>
        <v>2459.6999999999998</v>
      </c>
      <c r="K172" s="40">
        <f>SUMIFS(K173:K1225,$B173:$B1225,$B172,$D173:$D1225,$D173,$E173:$E1225,$E173,$F173:$F1225,$F173)</f>
        <v>2279.6999999999998</v>
      </c>
    </row>
    <row r="173" spans="1:11" s="16" customFormat="1" ht="15.6">
      <c r="A173" s="20">
        <v>3</v>
      </c>
      <c r="B173" s="31">
        <v>955</v>
      </c>
      <c r="C173" s="32" t="s">
        <v>46</v>
      </c>
      <c r="D173" s="33" t="s">
        <v>70</v>
      </c>
      <c r="E173" s="33" t="s">
        <v>76</v>
      </c>
      <c r="F173" s="33" t="s">
        <v>50</v>
      </c>
      <c r="G173" s="33" t="s">
        <v>92</v>
      </c>
      <c r="H173" s="24">
        <v>2459.6999999999998</v>
      </c>
      <c r="I173" s="24">
        <v>2279.6999999999998</v>
      </c>
      <c r="J173" s="24">
        <v>2459.6999999999998</v>
      </c>
      <c r="K173" s="24">
        <v>2279.6999999999998</v>
      </c>
    </row>
    <row r="174" spans="1:11" s="16" customFormat="1" ht="46.8">
      <c r="A174" s="19">
        <v>2</v>
      </c>
      <c r="B174" s="37">
        <v>955</v>
      </c>
      <c r="C174" s="38" t="s">
        <v>148</v>
      </c>
      <c r="D174" s="39" t="s">
        <v>70</v>
      </c>
      <c r="E174" s="39" t="s">
        <v>76</v>
      </c>
      <c r="F174" s="39" t="s">
        <v>147</v>
      </c>
      <c r="G174" s="39"/>
      <c r="H174" s="40">
        <f>SUMIFS(H175:H1227,$B175:$B1227,$B174,$D175:$D1227,$D175,$E175:$E1227,$E175,$F175:$F1227,$F175)</f>
        <v>9843</v>
      </c>
      <c r="I174" s="40">
        <f>SUMIFS(I175:I1227,$B175:$B1227,$B174,$D175:$D1227,$D175,$E175:$E1227,$E175,$F175:$F1227,$F175)</f>
        <v>371.1</v>
      </c>
      <c r="J174" s="40">
        <f>SUMIFS(J175:J1227,$B175:$B1227,$B174,$D175:$D1227,$D175,$E175:$E1227,$E175,$F175:$F1227,$F175)</f>
        <v>9843</v>
      </c>
      <c r="K174" s="40">
        <f>SUMIFS(K175:K1227,$B175:$B1227,$B174,$D175:$D1227,$D175,$E175:$E1227,$E175,$F175:$F1227,$F175)</f>
        <v>371.1</v>
      </c>
    </row>
    <row r="175" spans="1:11" s="16" customFormat="1" ht="31.2">
      <c r="A175" s="20">
        <v>3</v>
      </c>
      <c r="B175" s="31">
        <v>955</v>
      </c>
      <c r="C175" s="32" t="s">
        <v>23</v>
      </c>
      <c r="D175" s="33" t="s">
        <v>70</v>
      </c>
      <c r="E175" s="33" t="s">
        <v>76</v>
      </c>
      <c r="F175" s="33" t="s">
        <v>147</v>
      </c>
      <c r="G175" s="33" t="s">
        <v>83</v>
      </c>
      <c r="H175" s="24">
        <v>9248.7000000000007</v>
      </c>
      <c r="I175" s="24">
        <v>371.1</v>
      </c>
      <c r="J175" s="24">
        <v>9248.7000000000007</v>
      </c>
      <c r="K175" s="24">
        <v>371.1</v>
      </c>
    </row>
    <row r="176" spans="1:11" s="16" customFormat="1" ht="46.8">
      <c r="A176" s="20">
        <v>3</v>
      </c>
      <c r="B176" s="31">
        <v>955</v>
      </c>
      <c r="C176" s="32" t="s">
        <v>12</v>
      </c>
      <c r="D176" s="33" t="s">
        <v>70</v>
      </c>
      <c r="E176" s="33" t="s">
        <v>76</v>
      </c>
      <c r="F176" s="33" t="s">
        <v>147</v>
      </c>
      <c r="G176" s="33" t="s">
        <v>74</v>
      </c>
      <c r="H176" s="24">
        <v>594.29999999999995</v>
      </c>
      <c r="I176" s="24"/>
      <c r="J176" s="24">
        <v>594.29999999999995</v>
      </c>
      <c r="K176" s="24"/>
    </row>
    <row r="177" spans="1:11" s="16" customFormat="1" ht="46.8">
      <c r="A177" s="19">
        <v>2</v>
      </c>
      <c r="B177" s="37">
        <v>955</v>
      </c>
      <c r="C177" s="38" t="s">
        <v>35</v>
      </c>
      <c r="D177" s="39" t="s">
        <v>70</v>
      </c>
      <c r="E177" s="39" t="s">
        <v>76</v>
      </c>
      <c r="F177" s="39" t="s">
        <v>111</v>
      </c>
      <c r="G177" s="39"/>
      <c r="H177" s="40">
        <f>SUMIFS(H178:H1230,$B178:$B1230,$B177,$D178:$D1230,$D178,$E178:$E1230,$E178,$F178:$F1230,$F178)</f>
        <v>39129.699999999997</v>
      </c>
      <c r="I177" s="40">
        <f>SUMIFS(I178:I1230,$B178:$B1230,$B177,$D178:$D1230,$D178,$E178:$E1230,$E178,$F178:$F1230,$F178)</f>
        <v>0</v>
      </c>
      <c r="J177" s="40">
        <f>SUMIFS(J178:J1230,$B178:$B1230,$B177,$D178:$D1230,$D178,$E178:$E1230,$E178,$F178:$F1230,$F178)</f>
        <v>35952.400000000001</v>
      </c>
      <c r="K177" s="40">
        <f>SUMIFS(K178:K1230,$B178:$B1230,$B177,$D178:$D1230,$D178,$E178:$E1230,$E178,$F178:$F1230,$F178)</f>
        <v>0</v>
      </c>
    </row>
    <row r="178" spans="1:11" s="16" customFormat="1" ht="15.6">
      <c r="A178" s="20">
        <v>3</v>
      </c>
      <c r="B178" s="31">
        <v>955</v>
      </c>
      <c r="C178" s="32" t="s">
        <v>131</v>
      </c>
      <c r="D178" s="33" t="s">
        <v>70</v>
      </c>
      <c r="E178" s="33" t="s">
        <v>76</v>
      </c>
      <c r="F178" s="33" t="s">
        <v>111</v>
      </c>
      <c r="G178" s="33" t="s">
        <v>130</v>
      </c>
      <c r="H178" s="24">
        <v>39129.699999999997</v>
      </c>
      <c r="I178" s="24"/>
      <c r="J178" s="24">
        <v>35952.400000000001</v>
      </c>
      <c r="K178" s="24"/>
    </row>
    <row r="179" spans="1:11" s="16" customFormat="1" ht="15.6">
      <c r="A179" s="17">
        <v>1</v>
      </c>
      <c r="B179" s="28">
        <v>955</v>
      </c>
      <c r="C179" s="29" t="s">
        <v>51</v>
      </c>
      <c r="D179" s="30" t="s">
        <v>89</v>
      </c>
      <c r="E179" s="30" t="s">
        <v>87</v>
      </c>
      <c r="F179" s="30" t="s">
        <v>7</v>
      </c>
      <c r="G179" s="30" t="s">
        <v>72</v>
      </c>
      <c r="H179" s="18">
        <f>SUMIFS(H180:H1233,$B180:$B1233,$B180,$D180:$D1233,$D180,$E180:$E1233,$E180)/2</f>
        <v>513.1</v>
      </c>
      <c r="I179" s="18">
        <f>SUMIFS(I180:I1233,$B180:$B1233,$B180,$D180:$D1233,$D180,$E180:$E1233,$E180)/2</f>
        <v>0</v>
      </c>
      <c r="J179" s="18">
        <f>SUMIFS(J180:J1233,$B180:$B1233,$B180,$D180:$D1233,$D180,$E180:$E1233,$E180)/2</f>
        <v>513.1</v>
      </c>
      <c r="K179" s="18">
        <f>SUMIFS(K180:K1233,$B180:$B1233,$B180,$D180:$D1233,$D180,$E180:$E1233,$E180)/2</f>
        <v>0</v>
      </c>
    </row>
    <row r="180" spans="1:11" s="16" customFormat="1" ht="54" customHeight="1">
      <c r="A180" s="19">
        <v>2</v>
      </c>
      <c r="B180" s="37">
        <v>955</v>
      </c>
      <c r="C180" s="38" t="s">
        <v>175</v>
      </c>
      <c r="D180" s="39" t="s">
        <v>89</v>
      </c>
      <c r="E180" s="39" t="s">
        <v>87</v>
      </c>
      <c r="F180" s="39" t="s">
        <v>107</v>
      </c>
      <c r="G180" s="39" t="s">
        <v>72</v>
      </c>
      <c r="H180" s="40">
        <f>SUMIFS(H181:H1233,$B181:$B1233,$B180,$D181:$D1233,$D181,$E181:$E1233,$E181,$F181:$F1233,$F181)</f>
        <v>513.1</v>
      </c>
      <c r="I180" s="40">
        <f>SUMIFS(I181:I1233,$B181:$B1233,$B180,$D181:$D1233,$D181,$E181:$E1233,$E181,$F181:$F1233,$F181)</f>
        <v>0</v>
      </c>
      <c r="J180" s="40">
        <f>SUMIFS(J181:J1233,$B181:$B1233,$B180,$D181:$D1233,$D181,$E181:$E1233,$E181,$F181:$F1233,$F181)</f>
        <v>513.1</v>
      </c>
      <c r="K180" s="40">
        <f>SUMIFS(K181:K1233,$B181:$B1233,$B180,$D181:$D1233,$D181,$E181:$E1233,$E181,$F181:$F1233,$F181)</f>
        <v>0</v>
      </c>
    </row>
    <row r="181" spans="1:11" s="16" customFormat="1" ht="46.8">
      <c r="A181" s="20">
        <v>3</v>
      </c>
      <c r="B181" s="31">
        <v>955</v>
      </c>
      <c r="C181" s="32" t="s">
        <v>12</v>
      </c>
      <c r="D181" s="33" t="s">
        <v>89</v>
      </c>
      <c r="E181" s="33" t="s">
        <v>87</v>
      </c>
      <c r="F181" s="33" t="s">
        <v>107</v>
      </c>
      <c r="G181" s="33" t="s">
        <v>74</v>
      </c>
      <c r="H181" s="24">
        <v>513.1</v>
      </c>
      <c r="I181" s="24"/>
      <c r="J181" s="24">
        <v>513.1</v>
      </c>
      <c r="K181" s="24"/>
    </row>
    <row r="182" spans="1:11" s="16" customFormat="1" ht="15.6">
      <c r="A182" s="20">
        <v>3</v>
      </c>
      <c r="B182" s="31">
        <v>955</v>
      </c>
      <c r="C182" s="32" t="s">
        <v>46</v>
      </c>
      <c r="D182" s="33" t="s">
        <v>89</v>
      </c>
      <c r="E182" s="33" t="s">
        <v>87</v>
      </c>
      <c r="F182" s="33" t="s">
        <v>107</v>
      </c>
      <c r="G182" s="33" t="s">
        <v>92</v>
      </c>
      <c r="H182" s="24"/>
      <c r="I182" s="24"/>
      <c r="J182" s="24"/>
      <c r="K182" s="24"/>
    </row>
    <row r="183" spans="1:11" s="16" customFormat="1" ht="62.4">
      <c r="A183" s="17">
        <v>1</v>
      </c>
      <c r="B183" s="28">
        <v>955</v>
      </c>
      <c r="C183" s="29" t="s">
        <v>52</v>
      </c>
      <c r="D183" s="30" t="s">
        <v>79</v>
      </c>
      <c r="E183" s="30" t="s">
        <v>90</v>
      </c>
      <c r="F183" s="30" t="s">
        <v>7</v>
      </c>
      <c r="G183" s="30" t="s">
        <v>72</v>
      </c>
      <c r="H183" s="18">
        <f>SUMIFS(H184:H1237,$B184:$B1237,$B184,$D184:$D1237,$D184,$E184:$E1237,$E184)/2</f>
        <v>2090.1</v>
      </c>
      <c r="I183" s="18">
        <f>SUMIFS(I184:I1237,$B184:$B1237,$B184,$D184:$D1237,$D184,$E184:$E1237,$E184)/2</f>
        <v>0</v>
      </c>
      <c r="J183" s="18">
        <f>SUMIFS(J184:J1237,$B184:$B1237,$B184,$D184:$D1237,$D184,$E184:$E1237,$E184)/2</f>
        <v>2090.1</v>
      </c>
      <c r="K183" s="18">
        <f>SUMIFS(K184:K1237,$B184:$B1237,$B184,$D184:$D1237,$D184,$E184:$E1237,$E184)/2</f>
        <v>0</v>
      </c>
    </row>
    <row r="184" spans="1:11" s="16" customFormat="1" ht="46.8">
      <c r="A184" s="19">
        <v>2</v>
      </c>
      <c r="B184" s="37">
        <v>955</v>
      </c>
      <c r="C184" s="38" t="s">
        <v>203</v>
      </c>
      <c r="D184" s="39" t="s">
        <v>79</v>
      </c>
      <c r="E184" s="39" t="s">
        <v>90</v>
      </c>
      <c r="F184" s="39" t="s">
        <v>202</v>
      </c>
      <c r="G184" s="39"/>
      <c r="H184" s="40">
        <f>SUMIFS(H185:H1237,$B185:$B1237,$B184,$D185:$D1237,$D185,$E185:$E1237,$E185,$F185:$F1237,$F185)</f>
        <v>1894.1</v>
      </c>
      <c r="I184" s="40">
        <f>SUMIFS(I185:I1237,$B185:$B1237,$B184,$D185:$D1237,$D185,$E185:$E1237,$E185,$F185:$F1237,$F185)</f>
        <v>0</v>
      </c>
      <c r="J184" s="40">
        <f>SUMIFS(J185:J1237,$B185:$B1237,$B184,$D185:$D1237,$D185,$E185:$E1237,$E185,$F185:$F1237,$F185)</f>
        <v>1894.1</v>
      </c>
      <c r="K184" s="40">
        <f>SUMIFS(K185:K1237,$B185:$B1237,$B184,$D185:$D1237,$D185,$E185:$E1237,$E185,$F185:$F1237,$F185)</f>
        <v>0</v>
      </c>
    </row>
    <row r="185" spans="1:11" s="16" customFormat="1" ht="15.6">
      <c r="A185" s="20">
        <v>3</v>
      </c>
      <c r="B185" s="31">
        <v>955</v>
      </c>
      <c r="C185" s="32" t="s">
        <v>46</v>
      </c>
      <c r="D185" s="33" t="s">
        <v>79</v>
      </c>
      <c r="E185" s="33" t="s">
        <v>90</v>
      </c>
      <c r="F185" s="33" t="s">
        <v>202</v>
      </c>
      <c r="G185" s="33" t="s">
        <v>92</v>
      </c>
      <c r="H185" s="24">
        <v>1894.1</v>
      </c>
      <c r="I185" s="24"/>
      <c r="J185" s="24">
        <v>1894.1</v>
      </c>
      <c r="K185" s="24"/>
    </row>
    <row r="186" spans="1:11" s="16" customFormat="1" ht="93.6">
      <c r="A186" s="19">
        <v>2</v>
      </c>
      <c r="B186" s="37">
        <v>955</v>
      </c>
      <c r="C186" s="38" t="s">
        <v>176</v>
      </c>
      <c r="D186" s="39" t="s">
        <v>79</v>
      </c>
      <c r="E186" s="39" t="s">
        <v>90</v>
      </c>
      <c r="F186" s="39" t="s">
        <v>108</v>
      </c>
      <c r="G186" s="39" t="s">
        <v>72</v>
      </c>
      <c r="H186" s="40">
        <f>SUMIFS(H187:H1239,$B187:$B1239,$B186,$D187:$D1239,$D187,$E187:$E1239,$E187,$F187:$F1239,$F187)</f>
        <v>196</v>
      </c>
      <c r="I186" s="40">
        <f>SUMIFS(I187:I1239,$B187:$B1239,$B186,$D187:$D1239,$D187,$E187:$E1239,$E187,$F187:$F1239,$F187)</f>
        <v>0</v>
      </c>
      <c r="J186" s="40">
        <f>SUMIFS(J187:J1239,$B187:$B1239,$B186,$D187:$D1239,$D187,$E187:$E1239,$E187,$F187:$F1239,$F187)</f>
        <v>196</v>
      </c>
      <c r="K186" s="40">
        <f>SUMIFS(K187:K1239,$B187:$B1239,$B186,$D187:$D1239,$D187,$E187:$E1239,$E187,$F187:$F1239,$F187)</f>
        <v>0</v>
      </c>
    </row>
    <row r="187" spans="1:11" s="16" customFormat="1" ht="46.8">
      <c r="A187" s="20">
        <v>3</v>
      </c>
      <c r="B187" s="31">
        <v>955</v>
      </c>
      <c r="C187" s="32" t="s">
        <v>12</v>
      </c>
      <c r="D187" s="33" t="s">
        <v>79</v>
      </c>
      <c r="E187" s="33" t="s">
        <v>90</v>
      </c>
      <c r="F187" s="33" t="s">
        <v>108</v>
      </c>
      <c r="G187" s="33" t="s">
        <v>74</v>
      </c>
      <c r="H187" s="24">
        <v>196</v>
      </c>
      <c r="I187" s="24"/>
      <c r="J187" s="24">
        <v>196</v>
      </c>
      <c r="K187" s="24"/>
    </row>
    <row r="188" spans="1:11" s="16" customFormat="1" ht="46.8">
      <c r="A188" s="17">
        <v>1</v>
      </c>
      <c r="B188" s="28">
        <v>955</v>
      </c>
      <c r="C188" s="29" t="s">
        <v>36</v>
      </c>
      <c r="D188" s="30" t="s">
        <v>79</v>
      </c>
      <c r="E188" s="30" t="s">
        <v>77</v>
      </c>
      <c r="F188" s="30"/>
      <c r="G188" s="30"/>
      <c r="H188" s="18">
        <f>SUMIFS(H189:H1242,$B189:$B1242,$B189,$D189:$D1242,$D189,$E189:$E1242,$E189)/2</f>
        <v>1114.7</v>
      </c>
      <c r="I188" s="18">
        <f>SUMIFS(I189:I1242,$B189:$B1242,$B189,$D189:$D1242,$D189,$E189:$E1242,$E189)/2</f>
        <v>0</v>
      </c>
      <c r="J188" s="18">
        <f>SUMIFS(J189:J1242,$B189:$B1242,$B189,$D189:$D1242,$D189,$E189:$E1242,$E189)/2</f>
        <v>1114.7</v>
      </c>
      <c r="K188" s="18">
        <f>SUMIFS(K189:K1242,$B189:$B1242,$B189,$D189:$D1242,$D189,$E189:$E1242,$E189)/2</f>
        <v>0</v>
      </c>
    </row>
    <row r="189" spans="1:11" s="16" customFormat="1" ht="78">
      <c r="A189" s="19">
        <v>2</v>
      </c>
      <c r="B189" s="37">
        <v>955</v>
      </c>
      <c r="C189" s="38" t="s">
        <v>189</v>
      </c>
      <c r="D189" s="39" t="s">
        <v>79</v>
      </c>
      <c r="E189" s="39" t="s">
        <v>77</v>
      </c>
      <c r="F189" s="39" t="s">
        <v>53</v>
      </c>
      <c r="G189" s="39"/>
      <c r="H189" s="40">
        <f>SUMIFS(H190:H1242,$B190:$B1242,$B189,$D190:$D1242,$D190,$E190:$E1242,$E190,$F190:$F1242,$F190)</f>
        <v>496.5</v>
      </c>
      <c r="I189" s="40">
        <f>SUMIFS(I190:I1242,$B190:$B1242,$B189,$D190:$D1242,$D190,$E190:$E1242,$E190,$F190:$F1242,$F190)</f>
        <v>0</v>
      </c>
      <c r="J189" s="40">
        <f>SUMIFS(J190:J1242,$B190:$B1242,$B189,$D190:$D1242,$D190,$E190:$E1242,$E190,$F190:$F1242,$F190)</f>
        <v>496.5</v>
      </c>
      <c r="K189" s="40">
        <f>SUMIFS(K190:K1242,$B190:$B1242,$B189,$D190:$D1242,$D190,$E190:$E1242,$E190,$F190:$F1242,$F190)</f>
        <v>0</v>
      </c>
    </row>
    <row r="190" spans="1:11" s="16" customFormat="1" ht="15.6">
      <c r="A190" s="20">
        <v>3</v>
      </c>
      <c r="B190" s="31">
        <v>955</v>
      </c>
      <c r="C190" s="32" t="s">
        <v>46</v>
      </c>
      <c r="D190" s="33" t="s">
        <v>79</v>
      </c>
      <c r="E190" s="33" t="s">
        <v>77</v>
      </c>
      <c r="F190" s="33" t="s">
        <v>53</v>
      </c>
      <c r="G190" s="33" t="s">
        <v>92</v>
      </c>
      <c r="H190" s="24">
        <v>496.5</v>
      </c>
      <c r="I190" s="24"/>
      <c r="J190" s="24">
        <v>496.5</v>
      </c>
      <c r="K190" s="24"/>
    </row>
    <row r="191" spans="1:11" s="16" customFormat="1" ht="62.4">
      <c r="A191" s="19">
        <v>2</v>
      </c>
      <c r="B191" s="37">
        <v>955</v>
      </c>
      <c r="C191" s="38" t="s">
        <v>164</v>
      </c>
      <c r="D191" s="39" t="s">
        <v>79</v>
      </c>
      <c r="E191" s="39" t="s">
        <v>77</v>
      </c>
      <c r="F191" s="39" t="s">
        <v>163</v>
      </c>
      <c r="G191" s="39"/>
      <c r="H191" s="40">
        <f>SUMIFS(H192:H1244,$B192:$B1244,$B191,$D192:$D1244,$D192,$E192:$E1244,$E192,$F192:$F1244,$F192)</f>
        <v>618.20000000000005</v>
      </c>
      <c r="I191" s="40">
        <f>SUMIFS(I192:I1244,$B192:$B1244,$B191,$D192:$D1244,$D192,$E192:$E1244,$E192,$F192:$F1244,$F192)</f>
        <v>0</v>
      </c>
      <c r="J191" s="40">
        <f>SUMIFS(J192:J1244,$B192:$B1244,$B191,$D192:$D1244,$D192,$E192:$E1244,$E192,$F192:$F1244,$F192)</f>
        <v>618.20000000000005</v>
      </c>
      <c r="K191" s="40">
        <f>SUMIFS(K192:K1244,$B192:$B1244,$B191,$D192:$D1244,$D192,$E192:$E1244,$E192,$F192:$F1244,$F192)</f>
        <v>0</v>
      </c>
    </row>
    <row r="192" spans="1:11" s="16" customFormat="1" ht="78">
      <c r="A192" s="20">
        <v>3</v>
      </c>
      <c r="B192" s="31">
        <v>955</v>
      </c>
      <c r="C192" s="32" t="s">
        <v>151</v>
      </c>
      <c r="D192" s="33" t="s">
        <v>79</v>
      </c>
      <c r="E192" s="33" t="s">
        <v>77</v>
      </c>
      <c r="F192" s="33" t="s">
        <v>163</v>
      </c>
      <c r="G192" s="33" t="s">
        <v>95</v>
      </c>
      <c r="H192" s="24">
        <v>618.20000000000005</v>
      </c>
      <c r="I192" s="24"/>
      <c r="J192" s="24">
        <v>618.20000000000005</v>
      </c>
      <c r="K192" s="24"/>
    </row>
    <row r="193" spans="1:11" s="16" customFormat="1" ht="15.6">
      <c r="A193" s="17">
        <v>1</v>
      </c>
      <c r="B193" s="28">
        <v>955</v>
      </c>
      <c r="C193" s="29" t="s">
        <v>54</v>
      </c>
      <c r="D193" s="30" t="s">
        <v>87</v>
      </c>
      <c r="E193" s="30" t="s">
        <v>93</v>
      </c>
      <c r="F193" s="30"/>
      <c r="G193" s="30"/>
      <c r="H193" s="18">
        <f>SUMIFS(H194:H1247,$B194:$B1247,$B194,$D194:$D1247,$D194,$E194:$E1247,$E194)/2</f>
        <v>41805.5</v>
      </c>
      <c r="I193" s="18">
        <f>SUMIFS(I194:I1247,$B194:$B1247,$B194,$D194:$D1247,$D194,$E194:$E1247,$E194)/2</f>
        <v>35977.600000000006</v>
      </c>
      <c r="J193" s="18">
        <f>SUMIFS(J194:J1247,$B194:$B1247,$B194,$D194:$D1247,$D194,$E194:$E1247,$E194)/2</f>
        <v>47212.3</v>
      </c>
      <c r="K193" s="18">
        <f>SUMIFS(K194:K1247,$B194:$B1247,$B194,$D194:$D1247,$D194,$E194:$E1247,$E194)/2</f>
        <v>41384.399999999994</v>
      </c>
    </row>
    <row r="194" spans="1:11" s="16" customFormat="1" ht="62.4">
      <c r="A194" s="19">
        <v>2</v>
      </c>
      <c r="B194" s="37">
        <v>955</v>
      </c>
      <c r="C194" s="47" t="s">
        <v>173</v>
      </c>
      <c r="D194" s="39" t="s">
        <v>87</v>
      </c>
      <c r="E194" s="39" t="s">
        <v>93</v>
      </c>
      <c r="F194" s="39" t="s">
        <v>15</v>
      </c>
      <c r="G194" s="39" t="s">
        <v>72</v>
      </c>
      <c r="H194" s="40">
        <f>SUMIFS(H195:H1247,$B195:$B1247,$B194,$D195:$D1247,$D195,$E195:$E1247,$E195,$F195:$F1247,$F195)</f>
        <v>0</v>
      </c>
      <c r="I194" s="40">
        <f>SUMIFS(I195:I1247,$B195:$B1247,$B194,$D195:$D1247,$D195,$E195:$E1247,$E195,$F195:$F1247,$F195)</f>
        <v>0</v>
      </c>
      <c r="J194" s="40">
        <f>SUMIFS(J195:J1247,$B195:$B1247,$B194,$D195:$D1247,$D195,$E195:$E1247,$E195,$F195:$F1247,$F195)</f>
        <v>0</v>
      </c>
      <c r="K194" s="40">
        <f>SUMIFS(K195:K1247,$B195:$B1247,$B194,$D195:$D1247,$D195,$E195:$E1247,$E195,$F195:$F1247,$F195)</f>
        <v>0</v>
      </c>
    </row>
    <row r="195" spans="1:11" s="16" customFormat="1" ht="46.8">
      <c r="A195" s="20">
        <v>3</v>
      </c>
      <c r="B195" s="31">
        <v>955</v>
      </c>
      <c r="C195" s="45" t="s">
        <v>12</v>
      </c>
      <c r="D195" s="33" t="s">
        <v>87</v>
      </c>
      <c r="E195" s="33" t="s">
        <v>93</v>
      </c>
      <c r="F195" s="33" t="s">
        <v>15</v>
      </c>
      <c r="G195" s="33" t="s">
        <v>74</v>
      </c>
      <c r="H195" s="24"/>
      <c r="I195" s="24"/>
      <c r="J195" s="24"/>
      <c r="K195" s="24"/>
    </row>
    <row r="196" spans="1:11" s="16" customFormat="1" ht="93.6">
      <c r="A196" s="19">
        <v>2</v>
      </c>
      <c r="B196" s="37">
        <v>955</v>
      </c>
      <c r="C196" s="38" t="s">
        <v>160</v>
      </c>
      <c r="D196" s="39" t="s">
        <v>87</v>
      </c>
      <c r="E196" s="39" t="s">
        <v>93</v>
      </c>
      <c r="F196" s="39" t="s">
        <v>55</v>
      </c>
      <c r="G196" s="39"/>
      <c r="H196" s="40">
        <f>SUMIFS(H197:H1249,$B197:$B1249,$B196,$D197:$D1249,$D197,$E197:$E1249,$E197,$F197:$F1249,$F197)</f>
        <v>41805.5</v>
      </c>
      <c r="I196" s="40">
        <f>SUMIFS(I197:I1249,$B197:$B1249,$B196,$D197:$D1249,$D197,$E197:$E1249,$E197,$F197:$F1249,$F197)</f>
        <v>35977.600000000006</v>
      </c>
      <c r="J196" s="40">
        <f>SUMIFS(J197:J1249,$B197:$B1249,$B196,$D197:$D1249,$D197,$E197:$E1249,$E197,$F197:$F1249,$F197)</f>
        <v>47212.3</v>
      </c>
      <c r="K196" s="40">
        <f>SUMIFS(K197:K1249,$B197:$B1249,$B196,$D197:$D1249,$D197,$E197:$E1249,$E197,$F197:$F1249,$F197)</f>
        <v>41384.399999999994</v>
      </c>
    </row>
    <row r="197" spans="1:11" s="16" customFormat="1" ht="31.2">
      <c r="A197" s="20">
        <v>3</v>
      </c>
      <c r="B197" s="31">
        <v>955</v>
      </c>
      <c r="C197" s="32" t="s">
        <v>23</v>
      </c>
      <c r="D197" s="33" t="s">
        <v>87</v>
      </c>
      <c r="E197" s="33" t="s">
        <v>93</v>
      </c>
      <c r="F197" s="33" t="s">
        <v>55</v>
      </c>
      <c r="G197" s="33" t="s">
        <v>83</v>
      </c>
      <c r="H197" s="24">
        <v>7141.7</v>
      </c>
      <c r="I197" s="24">
        <v>4704.1000000000004</v>
      </c>
      <c r="J197" s="24">
        <v>7141.7</v>
      </c>
      <c r="K197" s="24">
        <v>4704.1000000000004</v>
      </c>
    </row>
    <row r="198" spans="1:11" s="16" customFormat="1" ht="46.8">
      <c r="A198" s="20">
        <v>3</v>
      </c>
      <c r="B198" s="31">
        <v>955</v>
      </c>
      <c r="C198" s="32" t="s">
        <v>12</v>
      </c>
      <c r="D198" s="33" t="s">
        <v>87</v>
      </c>
      <c r="E198" s="33" t="s">
        <v>93</v>
      </c>
      <c r="F198" s="33" t="s">
        <v>55</v>
      </c>
      <c r="G198" s="33" t="s">
        <v>74</v>
      </c>
      <c r="H198" s="24">
        <v>917.9</v>
      </c>
      <c r="I198" s="24">
        <v>304.60000000000002</v>
      </c>
      <c r="J198" s="24">
        <v>917.9</v>
      </c>
      <c r="K198" s="24">
        <v>304.60000000000002</v>
      </c>
    </row>
    <row r="199" spans="1:11" s="16" customFormat="1" ht="15.6">
      <c r="A199" s="20">
        <v>3</v>
      </c>
      <c r="B199" s="31">
        <v>955</v>
      </c>
      <c r="C199" s="32" t="s">
        <v>46</v>
      </c>
      <c r="D199" s="33" t="s">
        <v>87</v>
      </c>
      <c r="E199" s="33" t="s">
        <v>93</v>
      </c>
      <c r="F199" s="33" t="s">
        <v>55</v>
      </c>
      <c r="G199" s="33" t="s">
        <v>92</v>
      </c>
      <c r="H199" s="24">
        <v>128.19999999999999</v>
      </c>
      <c r="I199" s="24"/>
      <c r="J199" s="24">
        <v>128.19999999999999</v>
      </c>
      <c r="K199" s="24"/>
    </row>
    <row r="200" spans="1:11" s="16" customFormat="1" ht="78">
      <c r="A200" s="20">
        <v>3</v>
      </c>
      <c r="B200" s="31">
        <v>955</v>
      </c>
      <c r="C200" s="32" t="s">
        <v>136</v>
      </c>
      <c r="D200" s="33" t="s">
        <v>87</v>
      </c>
      <c r="E200" s="33" t="s">
        <v>93</v>
      </c>
      <c r="F200" s="33" t="s">
        <v>55</v>
      </c>
      <c r="G200" s="33" t="s">
        <v>94</v>
      </c>
      <c r="H200" s="24">
        <v>33617.699999999997</v>
      </c>
      <c r="I200" s="24">
        <v>30968.9</v>
      </c>
      <c r="J200" s="24">
        <v>39024.5</v>
      </c>
      <c r="K200" s="24">
        <v>36375.699999999997</v>
      </c>
    </row>
    <row r="201" spans="1:11" s="16" customFormat="1" ht="21" customHeight="1">
      <c r="A201" s="20">
        <v>3</v>
      </c>
      <c r="B201" s="31">
        <v>955</v>
      </c>
      <c r="C201" s="32" t="s">
        <v>13</v>
      </c>
      <c r="D201" s="33" t="s">
        <v>87</v>
      </c>
      <c r="E201" s="33" t="s">
        <v>93</v>
      </c>
      <c r="F201" s="33" t="s">
        <v>55</v>
      </c>
      <c r="G201" s="33" t="s">
        <v>75</v>
      </c>
      <c r="H201" s="24"/>
      <c r="I201" s="24"/>
      <c r="J201" s="24"/>
      <c r="K201" s="24"/>
    </row>
    <row r="202" spans="1:11" s="16" customFormat="1" ht="15.6">
      <c r="A202" s="17">
        <v>1</v>
      </c>
      <c r="B202" s="28">
        <v>955</v>
      </c>
      <c r="C202" s="29" t="s">
        <v>56</v>
      </c>
      <c r="D202" s="30" t="s">
        <v>87</v>
      </c>
      <c r="E202" s="30" t="s">
        <v>84</v>
      </c>
      <c r="F202" s="30" t="s">
        <v>7</v>
      </c>
      <c r="G202" s="30" t="s">
        <v>72</v>
      </c>
      <c r="H202" s="18">
        <f>SUMIFS(H203:H1256,$B203:$B1256,$B203,$D203:$D1256,$D203,$E203:$E1256,$E203)/2</f>
        <v>2466</v>
      </c>
      <c r="I202" s="18">
        <f>SUMIFS(I203:I1256,$B203:$B1256,$B203,$D203:$D1256,$D203,$E203:$E1256,$E203)/2</f>
        <v>0</v>
      </c>
      <c r="J202" s="18">
        <f>SUMIFS(J203:J1256,$B203:$B1256,$B203,$D203:$D1256,$D203,$E203:$E1256,$E203)/2</f>
        <v>2466</v>
      </c>
      <c r="K202" s="18">
        <f>SUMIFS(K203:K1256,$B203:$B1256,$B203,$D203:$D1256,$D203,$E203:$E1256,$E203)/2</f>
        <v>0</v>
      </c>
    </row>
    <row r="203" spans="1:11" s="16" customFormat="1" ht="62.4">
      <c r="A203" s="19">
        <v>2</v>
      </c>
      <c r="B203" s="37">
        <v>955</v>
      </c>
      <c r="C203" s="38" t="s">
        <v>124</v>
      </c>
      <c r="D203" s="39" t="s">
        <v>87</v>
      </c>
      <c r="E203" s="39" t="s">
        <v>84</v>
      </c>
      <c r="F203" s="39" t="s">
        <v>125</v>
      </c>
      <c r="G203" s="39"/>
      <c r="H203" s="40">
        <f>SUMIFS(H204:H1256,$B204:$B1256,$B203,$D204:$D1256,$D204,$E204:$E1256,$E204,$F204:$F1256,$F204)</f>
        <v>2466</v>
      </c>
      <c r="I203" s="40">
        <f>SUMIFS(I204:I1256,$B204:$B1256,$B203,$D204:$D1256,$D204,$E204:$E1256,$E204,$F204:$F1256,$F204)</f>
        <v>0</v>
      </c>
      <c r="J203" s="40">
        <f>SUMIFS(J204:J1256,$B204:$B1256,$B203,$D204:$D1256,$D204,$E204:$E1256,$E204,$F204:$F1256,$F204)</f>
        <v>2466</v>
      </c>
      <c r="K203" s="40">
        <f>SUMIFS(K204:K1256,$B204:$B1256,$B203,$D204:$D1256,$D204,$E204:$E1256,$E204,$F204:$F1256,$F204)</f>
        <v>0</v>
      </c>
    </row>
    <row r="204" spans="1:11" s="16" customFormat="1" ht="46.8">
      <c r="A204" s="20">
        <v>3</v>
      </c>
      <c r="B204" s="31">
        <v>955</v>
      </c>
      <c r="C204" s="32" t="s">
        <v>12</v>
      </c>
      <c r="D204" s="33" t="s">
        <v>87</v>
      </c>
      <c r="E204" s="33" t="s">
        <v>84</v>
      </c>
      <c r="F204" s="33" t="s">
        <v>125</v>
      </c>
      <c r="G204" s="33" t="s">
        <v>74</v>
      </c>
      <c r="H204" s="24">
        <v>300</v>
      </c>
      <c r="I204" s="24"/>
      <c r="J204" s="24">
        <v>300</v>
      </c>
      <c r="K204" s="24"/>
    </row>
    <row r="205" spans="1:11" s="16" customFormat="1" ht="78">
      <c r="A205" s="20">
        <v>3</v>
      </c>
      <c r="B205" s="31">
        <v>955</v>
      </c>
      <c r="C205" s="32" t="s">
        <v>136</v>
      </c>
      <c r="D205" s="33" t="s">
        <v>87</v>
      </c>
      <c r="E205" s="33" t="s">
        <v>84</v>
      </c>
      <c r="F205" s="33" t="s">
        <v>125</v>
      </c>
      <c r="G205" s="33" t="s">
        <v>94</v>
      </c>
      <c r="H205" s="24">
        <v>2166</v>
      </c>
      <c r="I205" s="24"/>
      <c r="J205" s="24">
        <v>2166</v>
      </c>
      <c r="K205" s="24"/>
    </row>
    <row r="206" spans="1:11" s="16" customFormat="1" ht="15.6">
      <c r="A206" s="17">
        <v>1</v>
      </c>
      <c r="B206" s="28">
        <v>955</v>
      </c>
      <c r="C206" s="29" t="s">
        <v>132</v>
      </c>
      <c r="D206" s="30" t="s">
        <v>87</v>
      </c>
      <c r="E206" s="30" t="s">
        <v>90</v>
      </c>
      <c r="F206" s="30"/>
      <c r="G206" s="30"/>
      <c r="H206" s="18">
        <f>SUMIFS(H207:H1259,$B207:$B1259,$B207,$D207:$D1259,$D207,$E207:$E1259,$E207)/2</f>
        <v>41412.300000000003</v>
      </c>
      <c r="I206" s="18">
        <f>SUMIFS(I207:I1259,$B207:$B1259,$B207,$D207:$D1259,$D207,$E207:$E1259,$E207)/2</f>
        <v>40438</v>
      </c>
      <c r="J206" s="18">
        <f>SUMIFS(J207:J1259,$B207:$B1259,$B207,$D207:$D1259,$D207,$E207:$E1259,$E207)/2</f>
        <v>41412.300000000003</v>
      </c>
      <c r="K206" s="18">
        <f>SUMIFS(K207:K1259,$B207:$B1259,$B207,$D207:$D1259,$D207,$E207:$E1259,$E207)/2</f>
        <v>40438</v>
      </c>
    </row>
    <row r="207" spans="1:11" s="16" customFormat="1" ht="62.4">
      <c r="A207" s="19">
        <v>2</v>
      </c>
      <c r="B207" s="37">
        <v>955</v>
      </c>
      <c r="C207" s="38" t="s">
        <v>206</v>
      </c>
      <c r="D207" s="39" t="s">
        <v>87</v>
      </c>
      <c r="E207" s="39" t="s">
        <v>90</v>
      </c>
      <c r="F207" s="39" t="s">
        <v>57</v>
      </c>
      <c r="G207" s="39"/>
      <c r="H207" s="40">
        <f>SUMIFS(H208:H1259,$B208:$B1259,$B207,$D208:$D1259,$D208,$E208:$E1259,$E208,$F208:$F1259,$F208)</f>
        <v>41388.300000000003</v>
      </c>
      <c r="I207" s="40">
        <f>SUMIFS(I208:I1259,$B208:$B1259,$B207,$D208:$D1259,$D208,$E208:$E1259,$E208,$F208:$F1259,$F208)</f>
        <v>40438</v>
      </c>
      <c r="J207" s="40">
        <f>SUMIFS(J208:J1259,$B208:$B1259,$B207,$D208:$D1259,$D208,$E208:$E1259,$E208,$F208:$F1259,$F208)</f>
        <v>41388.300000000003</v>
      </c>
      <c r="K207" s="40">
        <f>SUMIFS(K208:K1259,$B208:$B1259,$B207,$D208:$D1259,$D208,$E208:$E1259,$E208,$F208:$F1259,$F208)</f>
        <v>40438</v>
      </c>
    </row>
    <row r="208" spans="1:11" s="16" customFormat="1" ht="15.6">
      <c r="A208" s="20">
        <v>3</v>
      </c>
      <c r="B208" s="31">
        <v>955</v>
      </c>
      <c r="C208" s="32" t="s">
        <v>46</v>
      </c>
      <c r="D208" s="33" t="s">
        <v>87</v>
      </c>
      <c r="E208" s="33" t="s">
        <v>90</v>
      </c>
      <c r="F208" s="33" t="s">
        <v>57</v>
      </c>
      <c r="G208" s="33" t="s">
        <v>92</v>
      </c>
      <c r="H208" s="24">
        <v>41388.300000000003</v>
      </c>
      <c r="I208" s="24">
        <v>40438</v>
      </c>
      <c r="J208" s="24">
        <v>41388.300000000003</v>
      </c>
      <c r="K208" s="24">
        <v>40438</v>
      </c>
    </row>
    <row r="209" spans="1:11" s="16" customFormat="1" ht="144" customHeight="1">
      <c r="A209" s="20">
        <v>3</v>
      </c>
      <c r="B209" s="31">
        <v>955</v>
      </c>
      <c r="C209" s="32" t="s">
        <v>116</v>
      </c>
      <c r="D209" s="33" t="s">
        <v>87</v>
      </c>
      <c r="E209" s="33" t="s">
        <v>90</v>
      </c>
      <c r="F209" s="33" t="s">
        <v>57</v>
      </c>
      <c r="G209" s="33" t="s">
        <v>114</v>
      </c>
      <c r="H209" s="24"/>
      <c r="I209" s="24"/>
      <c r="J209" s="24"/>
      <c r="K209" s="24"/>
    </row>
    <row r="210" spans="1:11" s="16" customFormat="1" ht="46.8">
      <c r="A210" s="19">
        <v>2</v>
      </c>
      <c r="B210" s="37">
        <v>955</v>
      </c>
      <c r="C210" s="38" t="s">
        <v>141</v>
      </c>
      <c r="D210" s="39" t="s">
        <v>87</v>
      </c>
      <c r="E210" s="39" t="s">
        <v>90</v>
      </c>
      <c r="F210" s="39" t="s">
        <v>60</v>
      </c>
      <c r="G210" s="39"/>
      <c r="H210" s="40">
        <f>SUMIFS(H211:H1262,$B211:$B1262,$B210,$D211:$D1262,$D211,$E211:$E1262,$E211,$F211:$F1262,$F211)</f>
        <v>24</v>
      </c>
      <c r="I210" s="40">
        <f>SUMIFS(I211:I1262,$B211:$B1262,$B210,$D211:$D1262,$D211,$E211:$E1262,$E211,$F211:$F1262,$F211)</f>
        <v>0</v>
      </c>
      <c r="J210" s="40">
        <f>SUMIFS(J211:J1262,$B211:$B1262,$B210,$D211:$D1262,$D211,$E211:$E1262,$E211,$F211:$F1262,$F211)</f>
        <v>24</v>
      </c>
      <c r="K210" s="40">
        <f>SUMIFS(K211:K1262,$B211:$B1262,$B210,$D211:$D1262,$D211,$E211:$E1262,$E211,$F211:$F1262,$F211)</f>
        <v>0</v>
      </c>
    </row>
    <row r="211" spans="1:11" s="16" customFormat="1" ht="145.19999999999999" customHeight="1">
      <c r="A211" s="20">
        <v>3</v>
      </c>
      <c r="B211" s="31">
        <v>955</v>
      </c>
      <c r="C211" s="32" t="s">
        <v>116</v>
      </c>
      <c r="D211" s="33" t="s">
        <v>87</v>
      </c>
      <c r="E211" s="33" t="s">
        <v>90</v>
      </c>
      <c r="F211" s="33" t="s">
        <v>60</v>
      </c>
      <c r="G211" s="33" t="s">
        <v>114</v>
      </c>
      <c r="H211" s="24"/>
      <c r="I211" s="24"/>
      <c r="J211" s="24"/>
      <c r="K211" s="24"/>
    </row>
    <row r="212" spans="1:11" s="16" customFormat="1" ht="15.6">
      <c r="A212" s="20">
        <v>3</v>
      </c>
      <c r="B212" s="31">
        <v>955</v>
      </c>
      <c r="C212" s="32" t="s">
        <v>46</v>
      </c>
      <c r="D212" s="33" t="s">
        <v>87</v>
      </c>
      <c r="E212" s="33" t="s">
        <v>90</v>
      </c>
      <c r="F212" s="33" t="s">
        <v>60</v>
      </c>
      <c r="G212" s="33" t="s">
        <v>92</v>
      </c>
      <c r="H212" s="24">
        <v>24</v>
      </c>
      <c r="I212" s="24"/>
      <c r="J212" s="24">
        <v>24</v>
      </c>
      <c r="K212" s="24"/>
    </row>
    <row r="213" spans="1:11" s="16" customFormat="1" ht="46.8">
      <c r="A213" s="19">
        <v>2</v>
      </c>
      <c r="B213" s="37">
        <v>955</v>
      </c>
      <c r="C213" s="38" t="s">
        <v>162</v>
      </c>
      <c r="D213" s="39" t="s">
        <v>87</v>
      </c>
      <c r="E213" s="39" t="s">
        <v>90</v>
      </c>
      <c r="F213" s="39" t="s">
        <v>157</v>
      </c>
      <c r="G213" s="39"/>
      <c r="H213" s="40">
        <f>SUMIFS(H214:H1265,$B214:$B1265,$B213,$D214:$D1265,$D214,$E214:$E1265,$E214,$F214:$F1265,$F214)</f>
        <v>0</v>
      </c>
      <c r="I213" s="40">
        <f>SUMIFS(I214:I1265,$B214:$B1265,$B213,$D214:$D1265,$D214,$E214:$E1265,$E214,$F214:$F1265,$F214)</f>
        <v>0</v>
      </c>
      <c r="J213" s="40">
        <f>SUMIFS(J214:J1265,$B214:$B1265,$B213,$D214:$D1265,$D214,$E214:$E1265,$E214,$F214:$F1265,$F214)</f>
        <v>0</v>
      </c>
      <c r="K213" s="40">
        <f>SUMIFS(K214:K1265,$B214:$B1265,$B213,$D214:$D1265,$D214,$E214:$E1265,$E214,$F214:$F1265,$F214)</f>
        <v>0</v>
      </c>
    </row>
    <row r="214" spans="1:11" s="16" customFormat="1" ht="145.19999999999999" customHeight="1">
      <c r="A214" s="20">
        <v>3</v>
      </c>
      <c r="B214" s="31">
        <v>955</v>
      </c>
      <c r="C214" s="32" t="s">
        <v>116</v>
      </c>
      <c r="D214" s="33" t="s">
        <v>87</v>
      </c>
      <c r="E214" s="33" t="s">
        <v>90</v>
      </c>
      <c r="F214" s="33" t="s">
        <v>157</v>
      </c>
      <c r="G214" s="33" t="s">
        <v>114</v>
      </c>
      <c r="H214" s="24"/>
      <c r="I214" s="24"/>
      <c r="J214" s="24"/>
      <c r="K214" s="24"/>
    </row>
    <row r="215" spans="1:11" s="16" customFormat="1" ht="15.6">
      <c r="A215" s="17">
        <v>1</v>
      </c>
      <c r="B215" s="28">
        <v>955</v>
      </c>
      <c r="C215" s="29" t="s">
        <v>127</v>
      </c>
      <c r="D215" s="30" t="s">
        <v>87</v>
      </c>
      <c r="E215" s="30" t="s">
        <v>85</v>
      </c>
      <c r="F215" s="30" t="s">
        <v>7</v>
      </c>
      <c r="G215" s="30" t="s">
        <v>72</v>
      </c>
      <c r="H215" s="18">
        <f>SUMIFS(H216:H1268,$B216:$B1268,$B216,$D216:$D1268,$D216,$E216:$E1268,$E216)/2</f>
        <v>0</v>
      </c>
      <c r="I215" s="18">
        <f>SUMIFS(I216:I1268,$B216:$B1268,$B216,$D216:$D1268,$D216,$E216:$E1268,$E216)/2</f>
        <v>0</v>
      </c>
      <c r="J215" s="18">
        <f>SUMIFS(J216:J1268,$B216:$B1268,$B216,$D216:$D1268,$D216,$E216:$E1268,$E216)/2</f>
        <v>0</v>
      </c>
      <c r="K215" s="18">
        <f>SUMIFS(K216:K1268,$B216:$B1268,$B216,$D216:$D1268,$D216,$E216:$E1268,$E216)/2</f>
        <v>0</v>
      </c>
    </row>
    <row r="216" spans="1:11" s="16" customFormat="1" ht="78">
      <c r="A216" s="19">
        <v>2</v>
      </c>
      <c r="B216" s="37">
        <v>955</v>
      </c>
      <c r="C216" s="38" t="s">
        <v>190</v>
      </c>
      <c r="D216" s="39" t="s">
        <v>87</v>
      </c>
      <c r="E216" s="39" t="s">
        <v>85</v>
      </c>
      <c r="F216" s="39" t="s">
        <v>50</v>
      </c>
      <c r="G216" s="39"/>
      <c r="H216" s="40">
        <f>SUMIFS(H217:H1268,$B217:$B1268,$B216,$D217:$D1268,$D217,$E217:$E1268,$E217,$F217:$F1268,$F217)</f>
        <v>0</v>
      </c>
      <c r="I216" s="40">
        <f>SUMIFS(I217:I1268,$B217:$B1268,$B216,$D217:$D1268,$D217,$E217:$E1268,$E217,$F217:$F1268,$F217)</f>
        <v>0</v>
      </c>
      <c r="J216" s="40">
        <f>SUMIFS(J217:J1268,$B217:$B1268,$B216,$D217:$D1268,$D217,$E217:$E1268,$E217,$F217:$F1268,$F217)</f>
        <v>0</v>
      </c>
      <c r="K216" s="40">
        <f>SUMIFS(K217:K1268,$B217:$B1268,$B216,$D217:$D1268,$D217,$E217:$E1268,$E217,$F217:$F1268,$F217)</f>
        <v>0</v>
      </c>
    </row>
    <row r="217" spans="1:11" s="16" customFormat="1" ht="15.6">
      <c r="A217" s="20">
        <v>3</v>
      </c>
      <c r="B217" s="31">
        <v>955</v>
      </c>
      <c r="C217" s="32" t="s">
        <v>46</v>
      </c>
      <c r="D217" s="33" t="s">
        <v>87</v>
      </c>
      <c r="E217" s="33" t="s">
        <v>85</v>
      </c>
      <c r="F217" s="33" t="s">
        <v>50</v>
      </c>
      <c r="G217" s="33" t="s">
        <v>92</v>
      </c>
      <c r="H217" s="24"/>
      <c r="I217" s="24"/>
      <c r="J217" s="24"/>
      <c r="K217" s="24"/>
    </row>
    <row r="218" spans="1:11" s="16" customFormat="1" ht="31.2">
      <c r="A218" s="17">
        <v>1</v>
      </c>
      <c r="B218" s="28">
        <v>955</v>
      </c>
      <c r="C218" s="29" t="s">
        <v>37</v>
      </c>
      <c r="D218" s="30" t="s">
        <v>87</v>
      </c>
      <c r="E218" s="30" t="s">
        <v>88</v>
      </c>
      <c r="F218" s="30"/>
      <c r="G218" s="30"/>
      <c r="H218" s="18">
        <f>SUMIFS(H219:H1271,$B219:$B1271,$B219,$D219:$D1271,$D219,$E219:$E1271,$E219)/2</f>
        <v>4433.1000000000004</v>
      </c>
      <c r="I218" s="18">
        <f>SUMIFS(I219:I1271,$B219:$B1271,$B219,$D219:$D1271,$D219,$E219:$E1271,$E219)/2</f>
        <v>0</v>
      </c>
      <c r="J218" s="18">
        <f>SUMIFS(J219:J1271,$B219:$B1271,$B219,$D219:$D1271,$D219,$E219:$E1271,$E219)/2</f>
        <v>4433.1000000000004</v>
      </c>
      <c r="K218" s="18">
        <f>SUMIFS(K219:K1271,$B219:$B1271,$B219,$D219:$D1271,$D219,$E219:$E1271,$E219)/2</f>
        <v>0</v>
      </c>
    </row>
    <row r="219" spans="1:11" s="16" customFormat="1" ht="71.400000000000006" customHeight="1">
      <c r="A219" s="19">
        <v>2</v>
      </c>
      <c r="B219" s="37">
        <v>955</v>
      </c>
      <c r="C219" s="38" t="s">
        <v>181</v>
      </c>
      <c r="D219" s="39" t="s">
        <v>87</v>
      </c>
      <c r="E219" s="39" t="s">
        <v>88</v>
      </c>
      <c r="F219" s="39" t="s">
        <v>58</v>
      </c>
      <c r="G219" s="39"/>
      <c r="H219" s="40">
        <f>SUMIFS(H220:H1271,$B220:$B1271,$B219,$D220:$D1271,$D220,$E220:$E1271,$E220,$F220:$F1271,$F220)</f>
        <v>4433.1000000000004</v>
      </c>
      <c r="I219" s="40">
        <f>SUMIFS(I220:I1271,$B220:$B1271,$B219,$D220:$D1271,$D220,$E220:$E1271,$E220,$F220:$F1271,$F220)</f>
        <v>0</v>
      </c>
      <c r="J219" s="40">
        <f>SUMIFS(J220:J1271,$B220:$B1271,$B219,$D220:$D1271,$D220,$E220:$E1271,$E220,$F220:$F1271,$F220)</f>
        <v>4433.1000000000004</v>
      </c>
      <c r="K219" s="40">
        <f>SUMIFS(K220:K1271,$B220:$B1271,$B219,$D220:$D1271,$D220,$E220:$E1271,$E220,$F220:$F1271,$F220)</f>
        <v>0</v>
      </c>
    </row>
    <row r="220" spans="1:11" s="16" customFormat="1" ht="78">
      <c r="A220" s="20">
        <v>3</v>
      </c>
      <c r="B220" s="31">
        <v>955</v>
      </c>
      <c r="C220" s="32" t="s">
        <v>151</v>
      </c>
      <c r="D220" s="33" t="s">
        <v>87</v>
      </c>
      <c r="E220" s="33" t="s">
        <v>88</v>
      </c>
      <c r="F220" s="33" t="s">
        <v>58</v>
      </c>
      <c r="G220" s="33" t="s">
        <v>95</v>
      </c>
      <c r="H220" s="24">
        <v>4433.1000000000004</v>
      </c>
      <c r="I220" s="24"/>
      <c r="J220" s="24">
        <v>4433.1000000000004</v>
      </c>
      <c r="K220" s="24"/>
    </row>
    <row r="221" spans="1:11" s="16" customFormat="1" ht="50.4" customHeight="1">
      <c r="A221" s="19">
        <v>2</v>
      </c>
      <c r="B221" s="37">
        <v>955</v>
      </c>
      <c r="C221" s="38" t="s">
        <v>35</v>
      </c>
      <c r="D221" s="39" t="s">
        <v>87</v>
      </c>
      <c r="E221" s="39" t="s">
        <v>88</v>
      </c>
      <c r="F221" s="39" t="s">
        <v>111</v>
      </c>
      <c r="G221" s="39"/>
      <c r="H221" s="40">
        <f>SUMIFS(H222:H1273,$B222:$B1273,$B221,$D222:$D1273,$D222,$E222:$E1273,$E222,$F222:$F1273,$F222)</f>
        <v>0</v>
      </c>
      <c r="I221" s="40">
        <f>SUMIFS(I222:I1273,$B222:$B1273,$B221,$D222:$D1273,$D222,$E222:$E1273,$E222,$F222:$F1273,$F222)</f>
        <v>0</v>
      </c>
      <c r="J221" s="40">
        <f>SUMIFS(J222:J1273,$B222:$B1273,$B221,$D222:$D1273,$D222,$E222:$E1273,$E222,$F222:$F1273,$F222)</f>
        <v>0</v>
      </c>
      <c r="K221" s="40">
        <f>SUMIFS(K222:K1273,$B222:$B1273,$B221,$D222:$D1273,$D222,$E222:$E1273,$E222,$F222:$F1273,$F222)</f>
        <v>0</v>
      </c>
    </row>
    <row r="222" spans="1:11" s="16" customFormat="1" ht="46.8">
      <c r="A222" s="20">
        <v>3</v>
      </c>
      <c r="B222" s="31">
        <v>955</v>
      </c>
      <c r="C222" s="32" t="s">
        <v>12</v>
      </c>
      <c r="D222" s="33" t="s">
        <v>87</v>
      </c>
      <c r="E222" s="33" t="s">
        <v>88</v>
      </c>
      <c r="F222" s="33" t="s">
        <v>111</v>
      </c>
      <c r="G222" s="33" t="s">
        <v>74</v>
      </c>
      <c r="H222" s="24"/>
      <c r="I222" s="24"/>
      <c r="J222" s="24"/>
      <c r="K222" s="24"/>
    </row>
    <row r="223" spans="1:11" s="16" customFormat="1" ht="15.6">
      <c r="A223" s="17">
        <v>1</v>
      </c>
      <c r="B223" s="28">
        <v>955</v>
      </c>
      <c r="C223" s="29" t="s">
        <v>59</v>
      </c>
      <c r="D223" s="30" t="s">
        <v>93</v>
      </c>
      <c r="E223" s="30" t="s">
        <v>70</v>
      </c>
      <c r="F223" s="30"/>
      <c r="G223" s="30"/>
      <c r="H223" s="18">
        <f>SUMIFS(H224:H1276,$B224:$B1276,$B224,$D224:$D1276,$D224,$E224:$E1276,$E224)/2</f>
        <v>1860.2</v>
      </c>
      <c r="I223" s="18">
        <f>SUMIFS(I224:I1276,$B224:$B1276,$B224,$D224:$D1276,$D224,$E224:$E1276,$E224)/2</f>
        <v>0</v>
      </c>
      <c r="J223" s="18">
        <f>SUMIFS(J224:J1276,$B224:$B1276,$B224,$D224:$D1276,$D224,$E224:$E1276,$E224)/2</f>
        <v>1860.2</v>
      </c>
      <c r="K223" s="18">
        <f>SUMIFS(K224:K1276,$B224:$B1276,$B224,$D224:$D1276,$D224,$E224:$E1276,$E224)/2</f>
        <v>0</v>
      </c>
    </row>
    <row r="224" spans="1:11" s="16" customFormat="1" ht="82.2" customHeight="1">
      <c r="A224" s="19">
        <v>2</v>
      </c>
      <c r="B224" s="37">
        <v>955</v>
      </c>
      <c r="C224" s="42" t="s">
        <v>194</v>
      </c>
      <c r="D224" s="39" t="s">
        <v>93</v>
      </c>
      <c r="E224" s="39" t="s">
        <v>70</v>
      </c>
      <c r="F224" s="39" t="s">
        <v>49</v>
      </c>
      <c r="G224" s="39" t="s">
        <v>72</v>
      </c>
      <c r="H224" s="40">
        <f>SUMIFS(H225:H1276,$B225:$B1276,$B224,$D225:$D1276,$D225,$E225:$E1276,$E225,$F225:$F1276,$F225)</f>
        <v>1860.2</v>
      </c>
      <c r="I224" s="40">
        <f>SUMIFS(I225:I1276,$B225:$B1276,$B224,$D225:$D1276,$D225,$E225:$E1276,$E225,$F225:$F1276,$F225)</f>
        <v>0</v>
      </c>
      <c r="J224" s="40">
        <f>SUMIFS(J225:J1276,$B225:$B1276,$B224,$D225:$D1276,$D225,$E225:$E1276,$E225,$F225:$F1276,$F225)</f>
        <v>1860.2</v>
      </c>
      <c r="K224" s="40">
        <f>SUMIFS(K225:K1276,$B225:$B1276,$B224,$D225:$D1276,$D225,$E225:$E1276,$E225,$F225:$F1276,$F225)</f>
        <v>0</v>
      </c>
    </row>
    <row r="225" spans="1:11" s="16" customFormat="1" ht="15.6">
      <c r="A225" s="20">
        <v>3</v>
      </c>
      <c r="B225" s="31">
        <v>955</v>
      </c>
      <c r="C225" s="32" t="s">
        <v>46</v>
      </c>
      <c r="D225" s="33" t="s">
        <v>93</v>
      </c>
      <c r="E225" s="33" t="s">
        <v>70</v>
      </c>
      <c r="F225" s="33" t="s">
        <v>49</v>
      </c>
      <c r="G225" s="33" t="s">
        <v>92</v>
      </c>
      <c r="H225" s="24">
        <v>1860.2</v>
      </c>
      <c r="I225" s="24"/>
      <c r="J225" s="24">
        <v>1860.2</v>
      </c>
      <c r="K225" s="24"/>
    </row>
    <row r="226" spans="1:11" s="16" customFormat="1" ht="82.2" customHeight="1">
      <c r="A226" s="19">
        <v>2</v>
      </c>
      <c r="B226" s="37">
        <v>955</v>
      </c>
      <c r="C226" s="38" t="s">
        <v>190</v>
      </c>
      <c r="D226" s="39" t="s">
        <v>93</v>
      </c>
      <c r="E226" s="39" t="s">
        <v>70</v>
      </c>
      <c r="F226" s="39" t="s">
        <v>50</v>
      </c>
      <c r="G226" s="39" t="s">
        <v>72</v>
      </c>
      <c r="H226" s="40">
        <f>SUMIFS(H227:H1278,$B227:$B1278,$B226,$D227:$D1278,$D227,$E227:$E1278,$E227,$F227:$F1278,$F227)</f>
        <v>0</v>
      </c>
      <c r="I226" s="40">
        <f>SUMIFS(I227:I1278,$B227:$B1278,$B226,$D227:$D1278,$D227,$E227:$E1278,$E227,$F227:$F1278,$F227)</f>
        <v>0</v>
      </c>
      <c r="J226" s="40">
        <f>SUMIFS(J227:J1278,$B227:$B1278,$B226,$D227:$D1278,$D227,$E227:$E1278,$E227,$F227:$F1278,$F227)</f>
        <v>0</v>
      </c>
      <c r="K226" s="40">
        <f>SUMIFS(K227:K1278,$B227:$B1278,$B226,$D227:$D1278,$D227,$E227:$E1278,$E227,$F227:$F1278,$F227)</f>
        <v>0</v>
      </c>
    </row>
    <row r="227" spans="1:11" s="16" customFormat="1" ht="15.6">
      <c r="A227" s="20">
        <v>3</v>
      </c>
      <c r="B227" s="31">
        <v>955</v>
      </c>
      <c r="C227" s="32" t="s">
        <v>46</v>
      </c>
      <c r="D227" s="33" t="s">
        <v>93</v>
      </c>
      <c r="E227" s="33" t="s">
        <v>70</v>
      </c>
      <c r="F227" s="33" t="s">
        <v>50</v>
      </c>
      <c r="G227" s="33" t="s">
        <v>92</v>
      </c>
      <c r="H227" s="24"/>
      <c r="I227" s="24"/>
      <c r="J227" s="24"/>
      <c r="K227" s="24"/>
    </row>
    <row r="228" spans="1:11" s="16" customFormat="1" ht="15.6">
      <c r="A228" s="17">
        <v>1</v>
      </c>
      <c r="B228" s="28">
        <v>955</v>
      </c>
      <c r="C228" s="29" t="s">
        <v>115</v>
      </c>
      <c r="D228" s="30" t="s">
        <v>93</v>
      </c>
      <c r="E228" s="30" t="s">
        <v>89</v>
      </c>
      <c r="F228" s="30" t="s">
        <v>7</v>
      </c>
      <c r="G228" s="30" t="s">
        <v>72</v>
      </c>
      <c r="H228" s="18">
        <f>SUMIFS(H229:H1281,$B229:$B1281,$B229,$D229:$D1281,$D229,$E229:$E1281,$E229)/2</f>
        <v>304.3</v>
      </c>
      <c r="I228" s="18">
        <f>SUMIFS(I229:I1281,$B229:$B1281,$B229,$D229:$D1281,$D229,$E229:$E1281,$E229)/2</f>
        <v>0</v>
      </c>
      <c r="J228" s="18">
        <f>SUMIFS(J229:J1281,$B229:$B1281,$B229,$D229:$D1281,$D229,$E229:$E1281,$E229)/2</f>
        <v>304.3</v>
      </c>
      <c r="K228" s="18">
        <f>SUMIFS(K229:K1281,$B229:$B1281,$B229,$D229:$D1281,$D229,$E229:$E1281,$E229)/2</f>
        <v>0</v>
      </c>
    </row>
    <row r="229" spans="1:11" s="16" customFormat="1" ht="46.8">
      <c r="A229" s="19">
        <v>2</v>
      </c>
      <c r="B229" s="37">
        <v>955</v>
      </c>
      <c r="C229" s="38" t="s">
        <v>141</v>
      </c>
      <c r="D229" s="39" t="s">
        <v>93</v>
      </c>
      <c r="E229" s="39" t="s">
        <v>89</v>
      </c>
      <c r="F229" s="39" t="s">
        <v>60</v>
      </c>
      <c r="G229" s="39" t="s">
        <v>72</v>
      </c>
      <c r="H229" s="40">
        <f>SUMIFS(H230:H1281,$B230:$B1281,$B229,$D230:$D1281,$D230,$E230:$E1281,$E230,$F230:$F1281,$F230)</f>
        <v>304.3</v>
      </c>
      <c r="I229" s="40">
        <f>SUMIFS(I230:I1281,$B230:$B1281,$B229,$D230:$D1281,$D230,$E230:$E1281,$E230,$F230:$F1281,$F230)</f>
        <v>0</v>
      </c>
      <c r="J229" s="40">
        <f>SUMIFS(J230:J1281,$B230:$B1281,$B229,$D230:$D1281,$D230,$E230:$E1281,$E230,$F230:$F1281,$F230)</f>
        <v>304.3</v>
      </c>
      <c r="K229" s="40">
        <f>SUMIFS(K230:K1281,$B230:$B1281,$B229,$D230:$D1281,$D230,$E230:$E1281,$E230,$F230:$F1281,$F230)</f>
        <v>0</v>
      </c>
    </row>
    <row r="230" spans="1:11" s="16" customFormat="1" ht="151.19999999999999" customHeight="1">
      <c r="A230" s="20">
        <v>3</v>
      </c>
      <c r="B230" s="31">
        <v>955</v>
      </c>
      <c r="C230" s="32" t="s">
        <v>116</v>
      </c>
      <c r="D230" s="33" t="s">
        <v>93</v>
      </c>
      <c r="E230" s="33" t="s">
        <v>89</v>
      </c>
      <c r="F230" s="33" t="s">
        <v>60</v>
      </c>
      <c r="G230" s="33" t="s">
        <v>114</v>
      </c>
      <c r="H230" s="24"/>
      <c r="I230" s="24"/>
      <c r="J230" s="24"/>
      <c r="K230" s="24"/>
    </row>
    <row r="231" spans="1:11" s="16" customFormat="1" ht="24.6" customHeight="1">
      <c r="A231" s="20">
        <v>3</v>
      </c>
      <c r="B231" s="31">
        <v>955</v>
      </c>
      <c r="C231" s="32" t="s">
        <v>46</v>
      </c>
      <c r="D231" s="33" t="s">
        <v>93</v>
      </c>
      <c r="E231" s="33" t="s">
        <v>89</v>
      </c>
      <c r="F231" s="33" t="s">
        <v>60</v>
      </c>
      <c r="G231" s="33" t="s">
        <v>92</v>
      </c>
      <c r="H231" s="24">
        <v>304.3</v>
      </c>
      <c r="I231" s="24"/>
      <c r="J231" s="24">
        <v>304.3</v>
      </c>
      <c r="K231" s="24"/>
    </row>
    <row r="232" spans="1:11" s="16" customFormat="1" ht="93.6">
      <c r="A232" s="19">
        <v>2</v>
      </c>
      <c r="B232" s="37">
        <v>955</v>
      </c>
      <c r="C232" s="38" t="s">
        <v>176</v>
      </c>
      <c r="D232" s="39" t="s">
        <v>93</v>
      </c>
      <c r="E232" s="39" t="s">
        <v>89</v>
      </c>
      <c r="F232" s="39" t="s">
        <v>108</v>
      </c>
      <c r="G232" s="39" t="s">
        <v>72</v>
      </c>
      <c r="H232" s="40">
        <f>SUMIFS(H233:H1284,$B233:$B1284,$B232,$D233:$D1284,$D233,$E233:$E1284,$E233,$F233:$F1284,$F233)</f>
        <v>0</v>
      </c>
      <c r="I232" s="40">
        <f>SUMIFS(I233:I1284,$B233:$B1284,$B232,$D233:$D1284,$D233,$E233:$E1284,$E233,$F233:$F1284,$F233)</f>
        <v>0</v>
      </c>
      <c r="J232" s="40">
        <f>SUMIFS(J233:J1284,$B233:$B1284,$B232,$D233:$D1284,$D233,$E233:$E1284,$E233,$F233:$F1284,$F233)</f>
        <v>0</v>
      </c>
      <c r="K232" s="40">
        <f>SUMIFS(K233:K1284,$B233:$B1284,$B232,$D233:$D1284,$D233,$E233:$E1284,$E233,$F233:$F1284,$F233)</f>
        <v>0</v>
      </c>
    </row>
    <row r="233" spans="1:11" s="16" customFormat="1" ht="15.6">
      <c r="A233" s="20">
        <v>3</v>
      </c>
      <c r="B233" s="31">
        <v>955</v>
      </c>
      <c r="C233" s="32" t="s">
        <v>46</v>
      </c>
      <c r="D233" s="33" t="s">
        <v>93</v>
      </c>
      <c r="E233" s="33" t="s">
        <v>89</v>
      </c>
      <c r="F233" s="33" t="s">
        <v>108</v>
      </c>
      <c r="G233" s="33" t="s">
        <v>92</v>
      </c>
      <c r="H233" s="24"/>
      <c r="I233" s="24"/>
      <c r="J233" s="24"/>
      <c r="K233" s="24"/>
    </row>
    <row r="234" spans="1:11" s="16" customFormat="1" ht="78">
      <c r="A234" s="19">
        <v>2</v>
      </c>
      <c r="B234" s="37">
        <v>955</v>
      </c>
      <c r="C234" s="38" t="s">
        <v>190</v>
      </c>
      <c r="D234" s="39" t="s">
        <v>93</v>
      </c>
      <c r="E234" s="39" t="s">
        <v>89</v>
      </c>
      <c r="F234" s="39" t="s">
        <v>50</v>
      </c>
      <c r="G234" s="39" t="s">
        <v>72</v>
      </c>
      <c r="H234" s="40">
        <f>SUMIFS(H235:H1286,$B235:$B1286,$B234,$D235:$D1286,$D235,$E235:$E1286,$E235,$F235:$F1286,$F235)</f>
        <v>0</v>
      </c>
      <c r="I234" s="40">
        <f>SUMIFS(I235:I1286,$B235:$B1286,$B234,$D235:$D1286,$D235,$E235:$E1286,$E235,$F235:$F1286,$F235)</f>
        <v>0</v>
      </c>
      <c r="J234" s="40">
        <f>SUMIFS(J235:J1286,$B235:$B1286,$B234,$D235:$D1286,$D235,$E235:$E1286,$E235,$F235:$F1286,$F235)</f>
        <v>0</v>
      </c>
      <c r="K234" s="40">
        <f>SUMIFS(K235:K1286,$B235:$B1286,$B234,$D235:$D1286,$D235,$E235:$E1286,$E235,$F235:$F1286,$F235)</f>
        <v>0</v>
      </c>
    </row>
    <row r="235" spans="1:11" s="16" customFormat="1" ht="18" customHeight="1">
      <c r="A235" s="20">
        <v>3</v>
      </c>
      <c r="B235" s="31">
        <v>955</v>
      </c>
      <c r="C235" s="32" t="s">
        <v>46</v>
      </c>
      <c r="D235" s="33" t="s">
        <v>93</v>
      </c>
      <c r="E235" s="33" t="s">
        <v>89</v>
      </c>
      <c r="F235" s="33" t="s">
        <v>50</v>
      </c>
      <c r="G235" s="33" t="s">
        <v>92</v>
      </c>
      <c r="H235" s="24"/>
      <c r="I235" s="24"/>
      <c r="J235" s="24"/>
      <c r="K235" s="24"/>
    </row>
    <row r="236" spans="1:11" s="16" customFormat="1" ht="15.6">
      <c r="A236" s="17">
        <v>1</v>
      </c>
      <c r="B236" s="28">
        <v>955</v>
      </c>
      <c r="C236" s="29" t="s">
        <v>119</v>
      </c>
      <c r="D236" s="30" t="s">
        <v>93</v>
      </c>
      <c r="E236" s="30" t="s">
        <v>79</v>
      </c>
      <c r="F236" s="30" t="s">
        <v>7</v>
      </c>
      <c r="G236" s="30" t="s">
        <v>72</v>
      </c>
      <c r="H236" s="18">
        <f>SUMIFS(H237:H1289,$B237:$B1289,$B237,$D237:$D1289,$D237,$E237:$E1289,$E237)/2</f>
        <v>41037.299999999996</v>
      </c>
      <c r="I236" s="18">
        <f>SUMIFS(I237:I1289,$B237:$B1289,$B237,$D237:$D1289,$D237,$E237:$E1289,$E237)/2</f>
        <v>32309.1</v>
      </c>
      <c r="J236" s="18">
        <f>SUMIFS(J237:J1289,$B237:$B1289,$B237,$D237:$D1289,$D237,$E237:$E1289,$E237)/2</f>
        <v>41051</v>
      </c>
      <c r="K236" s="18">
        <f>SUMIFS(K237:K1289,$B237:$B1289,$B237,$D237:$D1289,$D237,$E237:$E1289,$E237)/2</f>
        <v>32309.1</v>
      </c>
    </row>
    <row r="237" spans="1:11" s="16" customFormat="1" ht="52.8" customHeight="1">
      <c r="A237" s="19">
        <v>2</v>
      </c>
      <c r="B237" s="37">
        <v>955</v>
      </c>
      <c r="C237" s="38" t="s">
        <v>141</v>
      </c>
      <c r="D237" s="39" t="s">
        <v>93</v>
      </c>
      <c r="E237" s="39" t="s">
        <v>79</v>
      </c>
      <c r="F237" s="39" t="s">
        <v>60</v>
      </c>
      <c r="G237" s="39" t="s">
        <v>72</v>
      </c>
      <c r="H237" s="40">
        <f>SUMIFS(H238:H1289,$B238:$B1289,$B237,$D238:$D1289,$D238,$E238:$E1289,$E238,$F238:$F1289,$F238)</f>
        <v>21677.599999999999</v>
      </c>
      <c r="I237" s="40">
        <f>SUMIFS(I238:I1289,$B238:$B1289,$B237,$D238:$D1289,$D238,$E238:$E1289,$E238,$F238:$F1289,$F238)</f>
        <v>13917.4</v>
      </c>
      <c r="J237" s="40">
        <f>SUMIFS(J238:J1289,$B238:$B1289,$B237,$D238:$D1289,$D238,$E238:$E1289,$E238,$F238:$F1289,$F238)</f>
        <v>21691.3</v>
      </c>
      <c r="K237" s="40">
        <f>SUMIFS(K238:K1289,$B238:$B1289,$B237,$D238:$D1289,$D238,$E238:$E1289,$E238,$F238:$F1289,$F238)</f>
        <v>13917.4</v>
      </c>
    </row>
    <row r="238" spans="1:11" s="16" customFormat="1" ht="15.6">
      <c r="A238" s="20">
        <v>3</v>
      </c>
      <c r="B238" s="31">
        <v>955</v>
      </c>
      <c r="C238" s="32" t="s">
        <v>46</v>
      </c>
      <c r="D238" s="33" t="s">
        <v>93</v>
      </c>
      <c r="E238" s="33" t="s">
        <v>79</v>
      </c>
      <c r="F238" s="33" t="s">
        <v>60</v>
      </c>
      <c r="G238" s="33" t="s">
        <v>92</v>
      </c>
      <c r="H238" s="24">
        <v>21677.599999999999</v>
      </c>
      <c r="I238" s="24">
        <v>13917.4</v>
      </c>
      <c r="J238" s="24">
        <v>21691.3</v>
      </c>
      <c r="K238" s="24">
        <v>13917.4</v>
      </c>
    </row>
    <row r="239" spans="1:11" s="16" customFormat="1" ht="72.599999999999994" customHeight="1">
      <c r="A239" s="19">
        <v>2</v>
      </c>
      <c r="B239" s="37">
        <v>955</v>
      </c>
      <c r="C239" s="38" t="s">
        <v>161</v>
      </c>
      <c r="D239" s="39" t="s">
        <v>93</v>
      </c>
      <c r="E239" s="39" t="s">
        <v>79</v>
      </c>
      <c r="F239" s="39" t="s">
        <v>118</v>
      </c>
      <c r="G239" s="39" t="s">
        <v>72</v>
      </c>
      <c r="H239" s="40">
        <f>SUMIFS(H240:H1291,$B240:$B1291,$B239,$D240:$D1291,$D240,$E240:$E1291,$E240,$F240:$F1291,$F240)</f>
        <v>19359.7</v>
      </c>
      <c r="I239" s="40">
        <f>SUMIFS(I240:I1291,$B240:$B1291,$B239,$D240:$D1291,$D240,$E240:$E1291,$E240,$F240:$F1291,$F240)</f>
        <v>18391.7</v>
      </c>
      <c r="J239" s="40">
        <f>SUMIFS(J240:J1291,$B240:$B1291,$B239,$D240:$D1291,$D240,$E240:$E1291,$E240,$F240:$F1291,$F240)</f>
        <v>19359.7</v>
      </c>
      <c r="K239" s="40">
        <f>SUMIFS(K240:K1291,$B240:$B1291,$B239,$D240:$D1291,$D240,$E240:$E1291,$E240,$F240:$F1291,$F240)</f>
        <v>18391.7</v>
      </c>
    </row>
    <row r="240" spans="1:11" s="16" customFormat="1" ht="15.6">
      <c r="A240" s="20">
        <v>3</v>
      </c>
      <c r="B240" s="31">
        <v>955</v>
      </c>
      <c r="C240" s="32" t="s">
        <v>46</v>
      </c>
      <c r="D240" s="33" t="s">
        <v>93</v>
      </c>
      <c r="E240" s="33" t="s">
        <v>79</v>
      </c>
      <c r="F240" s="33" t="s">
        <v>118</v>
      </c>
      <c r="G240" s="33" t="s">
        <v>92</v>
      </c>
      <c r="H240" s="24">
        <v>19359.7</v>
      </c>
      <c r="I240" s="24">
        <v>18391.7</v>
      </c>
      <c r="J240" s="24">
        <v>19359.7</v>
      </c>
      <c r="K240" s="24">
        <v>18391.7</v>
      </c>
    </row>
    <row r="241" spans="1:11" s="16" customFormat="1" ht="55.2" customHeight="1">
      <c r="A241" s="19">
        <v>2</v>
      </c>
      <c r="B241" s="37">
        <v>955</v>
      </c>
      <c r="C241" s="38" t="s">
        <v>162</v>
      </c>
      <c r="D241" s="39" t="s">
        <v>93</v>
      </c>
      <c r="E241" s="39" t="s">
        <v>79</v>
      </c>
      <c r="F241" s="39" t="s">
        <v>157</v>
      </c>
      <c r="G241" s="39" t="s">
        <v>72</v>
      </c>
      <c r="H241" s="40">
        <f>SUMIFS(H242:H1293,$B242:$B1293,$B241,$D242:$D1293,$D242,$E242:$E1293,$E242,$F242:$F1293,$F242)</f>
        <v>0</v>
      </c>
      <c r="I241" s="40">
        <f>SUMIFS(I242:I1293,$B242:$B1293,$B241,$D242:$D1293,$D242,$E242:$E1293,$E242,$F242:$F1293,$F242)</f>
        <v>0</v>
      </c>
      <c r="J241" s="40">
        <f>SUMIFS(J242:J1293,$B242:$B1293,$B241,$D242:$D1293,$D242,$E242:$E1293,$E242,$F242:$F1293,$F242)</f>
        <v>0</v>
      </c>
      <c r="K241" s="40">
        <f>SUMIFS(K242:K1293,$B242:$B1293,$B241,$D242:$D1293,$D242,$E242:$E1293,$E242,$F242:$F1293,$F242)</f>
        <v>0</v>
      </c>
    </row>
    <row r="242" spans="1:11" s="16" customFormat="1" ht="15.6">
      <c r="A242" s="20">
        <v>3</v>
      </c>
      <c r="B242" s="31">
        <v>955</v>
      </c>
      <c r="C242" s="32" t="s">
        <v>46</v>
      </c>
      <c r="D242" s="33" t="s">
        <v>93</v>
      </c>
      <c r="E242" s="33" t="s">
        <v>79</v>
      </c>
      <c r="F242" s="33" t="s">
        <v>157</v>
      </c>
      <c r="G242" s="33" t="s">
        <v>92</v>
      </c>
      <c r="H242" s="24"/>
      <c r="I242" s="24"/>
      <c r="J242" s="24"/>
      <c r="K242" s="24"/>
    </row>
    <row r="243" spans="1:11" s="16" customFormat="1" ht="31.2">
      <c r="A243" s="17">
        <v>1</v>
      </c>
      <c r="B243" s="28">
        <v>955</v>
      </c>
      <c r="C243" s="29" t="s">
        <v>61</v>
      </c>
      <c r="D243" s="30" t="s">
        <v>71</v>
      </c>
      <c r="E243" s="30" t="s">
        <v>93</v>
      </c>
      <c r="F243" s="30" t="s">
        <v>72</v>
      </c>
      <c r="G243" s="30" t="s">
        <v>72</v>
      </c>
      <c r="H243" s="18">
        <f>SUMIFS(H244:H1296,$B244:$B1296,$B244,$D244:$D1296,$D244,$E244:$E1296,$E244)/2</f>
        <v>55810.1</v>
      </c>
      <c r="I243" s="18">
        <f>SUMIFS(I244:I1296,$B244:$B1296,$B244,$D244:$D1296,$D244,$E244:$E1296,$E244)/2</f>
        <v>639.4</v>
      </c>
      <c r="J243" s="18">
        <f>SUMIFS(J244:J1296,$B244:$B1296,$B244,$D244:$D1296,$D244,$E244:$E1296,$E244)/2</f>
        <v>55810.1</v>
      </c>
      <c r="K243" s="18">
        <f>SUMIFS(K244:K1296,$B244:$B1296,$B244,$D244:$D1296,$D244,$E244:$E1296,$E244)/2</f>
        <v>639.4</v>
      </c>
    </row>
    <row r="244" spans="1:11" s="16" customFormat="1" ht="62.4">
      <c r="A244" s="19">
        <v>2</v>
      </c>
      <c r="B244" s="37">
        <v>955</v>
      </c>
      <c r="C244" s="38" t="s">
        <v>170</v>
      </c>
      <c r="D244" s="39" t="s">
        <v>71</v>
      </c>
      <c r="E244" s="39" t="s">
        <v>93</v>
      </c>
      <c r="F244" s="39" t="s">
        <v>171</v>
      </c>
      <c r="G244" s="39"/>
      <c r="H244" s="40">
        <f>SUMIFS(H245:H1296,$B245:$B1296,$B244,$D245:$D1296,$D245,$E245:$E1296,$E245,$F245:$F1296,$F245)</f>
        <v>55810.1</v>
      </c>
      <c r="I244" s="40">
        <f>SUMIFS(I245:I1296,$B245:$B1296,$B244,$D245:$D1296,$D245,$E245:$E1296,$E245,$F245:$F1296,$F245)</f>
        <v>639.4</v>
      </c>
      <c r="J244" s="40">
        <f>SUMIFS(J245:J1296,$B245:$B1296,$B244,$D245:$D1296,$D245,$E245:$E1296,$E245,$F245:$F1296,$F245)</f>
        <v>55810.1</v>
      </c>
      <c r="K244" s="40">
        <f>SUMIFS(K245:K1296,$B245:$B1296,$B244,$D245:$D1296,$D245,$E245:$E1296,$E245,$F245:$F1296,$F245)</f>
        <v>639.4</v>
      </c>
    </row>
    <row r="245" spans="1:11" s="16" customFormat="1" ht="15.6">
      <c r="A245" s="20">
        <v>3</v>
      </c>
      <c r="B245" s="31">
        <v>955</v>
      </c>
      <c r="C245" s="32" t="s">
        <v>46</v>
      </c>
      <c r="D245" s="33" t="s">
        <v>71</v>
      </c>
      <c r="E245" s="33" t="s">
        <v>93</v>
      </c>
      <c r="F245" s="33" t="s">
        <v>171</v>
      </c>
      <c r="G245" s="33" t="s">
        <v>92</v>
      </c>
      <c r="H245" s="24">
        <v>55810.1</v>
      </c>
      <c r="I245" s="24">
        <v>639.4</v>
      </c>
      <c r="J245" s="24">
        <v>55810.1</v>
      </c>
      <c r="K245" s="24">
        <v>639.4</v>
      </c>
    </row>
    <row r="246" spans="1:11" s="16" customFormat="1" ht="15.6">
      <c r="A246" s="17">
        <v>1</v>
      </c>
      <c r="B246" s="28">
        <v>955</v>
      </c>
      <c r="C246" s="29" t="s">
        <v>38</v>
      </c>
      <c r="D246" s="30" t="s">
        <v>82</v>
      </c>
      <c r="E246" s="30" t="s">
        <v>89</v>
      </c>
      <c r="F246" s="30"/>
      <c r="G246" s="30"/>
      <c r="H246" s="18">
        <f>SUMIFS(H247:H1299,$B247:$B1299,$B247,$D247:$D1299,$D247,$E247:$E1299,$E247)/2</f>
        <v>73482.500000000029</v>
      </c>
      <c r="I246" s="18">
        <f>SUMIFS(I247:I1299,$B247:$B1299,$B247,$D247:$D1299,$D247,$E247:$E1299,$E247)/2</f>
        <v>17725.5</v>
      </c>
      <c r="J246" s="18">
        <f>SUMIFS(J247:J1299,$B247:$B1299,$B247,$D247:$D1299,$D247,$E247:$E1299,$E247)/2</f>
        <v>76949.500000000015</v>
      </c>
      <c r="K246" s="18">
        <f>SUMIFS(K247:K1299,$B247:$B1299,$B247,$D247:$D1299,$D247,$E247:$E1299,$E247)/2</f>
        <v>17725.5</v>
      </c>
    </row>
    <row r="247" spans="1:11" s="16" customFormat="1" ht="61.2" customHeight="1">
      <c r="A247" s="19">
        <v>2</v>
      </c>
      <c r="B247" s="37">
        <v>955</v>
      </c>
      <c r="C247" s="38" t="s">
        <v>159</v>
      </c>
      <c r="D247" s="39" t="s">
        <v>82</v>
      </c>
      <c r="E247" s="39" t="s">
        <v>89</v>
      </c>
      <c r="F247" s="39" t="s">
        <v>128</v>
      </c>
      <c r="G247" s="39"/>
      <c r="H247" s="40">
        <f>SUMIFS(H248:H1299,$B248:$B1299,$B247,$D248:$D1299,$D248,$E248:$E1299,$E248,$F248:$F1299,$F248)</f>
        <v>0</v>
      </c>
      <c r="I247" s="40">
        <f>SUMIFS(I248:I1299,$B248:$B1299,$B247,$D248:$D1299,$D248,$E248:$E1299,$E248,$F248:$F1299,$F248)</f>
        <v>0</v>
      </c>
      <c r="J247" s="40">
        <f>SUMIFS(J248:J1299,$B248:$B1299,$B247,$D248:$D1299,$D248,$E248:$E1299,$E248,$F248:$F1299,$F248)</f>
        <v>0</v>
      </c>
      <c r="K247" s="40">
        <f>SUMIFS(K248:K1299,$B248:$B1299,$B247,$D248:$D1299,$D248,$E248:$E1299,$E248,$F248:$F1299,$F248)</f>
        <v>0</v>
      </c>
    </row>
    <row r="248" spans="1:11" s="16" customFormat="1" ht="15.6">
      <c r="A248" s="20">
        <v>3</v>
      </c>
      <c r="B248" s="31">
        <v>955</v>
      </c>
      <c r="C248" s="32" t="s">
        <v>46</v>
      </c>
      <c r="D248" s="33" t="s">
        <v>82</v>
      </c>
      <c r="E248" s="33" t="s">
        <v>89</v>
      </c>
      <c r="F248" s="33" t="s">
        <v>128</v>
      </c>
      <c r="G248" s="33" t="s">
        <v>92</v>
      </c>
      <c r="H248" s="24"/>
      <c r="I248" s="24"/>
      <c r="J248" s="24"/>
      <c r="K248" s="24"/>
    </row>
    <row r="249" spans="1:11" s="16" customFormat="1" ht="54" customHeight="1">
      <c r="A249" s="19">
        <v>2</v>
      </c>
      <c r="B249" s="37">
        <v>955</v>
      </c>
      <c r="C249" s="38" t="s">
        <v>203</v>
      </c>
      <c r="D249" s="39" t="s">
        <v>82</v>
      </c>
      <c r="E249" s="39" t="s">
        <v>89</v>
      </c>
      <c r="F249" s="39" t="s">
        <v>202</v>
      </c>
      <c r="G249" s="39"/>
      <c r="H249" s="40">
        <f>SUMIFS(H250:H1301,$B250:$B1301,$B249,$D250:$D1301,$D250,$E250:$E1301,$E250,$F250:$F1301,$F250)</f>
        <v>42756</v>
      </c>
      <c r="I249" s="40">
        <f>SUMIFS(I250:I1301,$B250:$B1301,$B249,$D250:$D1301,$D250,$E250:$E1301,$E250,$F250:$F1301,$F250)</f>
        <v>0</v>
      </c>
      <c r="J249" s="40">
        <f>SUMIFS(J250:J1301,$B250:$B1301,$B249,$D250:$D1301,$D250,$E250:$E1301,$E250,$F250:$F1301,$F250)</f>
        <v>43356</v>
      </c>
      <c r="K249" s="40">
        <f>SUMIFS(K250:K1301,$B250:$B1301,$B249,$D250:$D1301,$D250,$E250:$E1301,$E250,$F250:$F1301,$F250)</f>
        <v>0</v>
      </c>
    </row>
    <row r="250" spans="1:11" s="16" customFormat="1" ht="15.6">
      <c r="A250" s="20">
        <v>3</v>
      </c>
      <c r="B250" s="31">
        <v>955</v>
      </c>
      <c r="C250" s="32" t="s">
        <v>46</v>
      </c>
      <c r="D250" s="33" t="s">
        <v>82</v>
      </c>
      <c r="E250" s="33" t="s">
        <v>89</v>
      </c>
      <c r="F250" s="33" t="s">
        <v>202</v>
      </c>
      <c r="G250" s="33" t="s">
        <v>92</v>
      </c>
      <c r="H250" s="24">
        <v>42756</v>
      </c>
      <c r="I250" s="24"/>
      <c r="J250" s="24">
        <v>43356</v>
      </c>
      <c r="K250" s="24"/>
    </row>
    <row r="251" spans="1:11" s="16" customFormat="1" ht="78">
      <c r="A251" s="19">
        <v>2</v>
      </c>
      <c r="B251" s="37">
        <v>955</v>
      </c>
      <c r="C251" s="41" t="s">
        <v>178</v>
      </c>
      <c r="D251" s="39" t="s">
        <v>82</v>
      </c>
      <c r="E251" s="39" t="s">
        <v>89</v>
      </c>
      <c r="F251" s="39" t="s">
        <v>39</v>
      </c>
      <c r="G251" s="39"/>
      <c r="H251" s="40">
        <f>SUMIFS(H252:H1303,$B252:$B1303,$B251,$D252:$D1303,$D252,$E252:$E1303,$E252,$F252:$F1303,$F252)</f>
        <v>23566.1</v>
      </c>
      <c r="I251" s="40">
        <f>SUMIFS(I252:I1303,$B252:$B1303,$B251,$D252:$D1303,$D252,$E252:$E1303,$E252,$F252:$F1303,$F252)</f>
        <v>17725.5</v>
      </c>
      <c r="J251" s="40">
        <f>SUMIFS(J252:J1303,$B252:$B1303,$B251,$D252:$D1303,$D252,$E252:$E1303,$E252,$F252:$F1303,$F252)</f>
        <v>23955.8</v>
      </c>
      <c r="K251" s="40">
        <f>SUMIFS(K252:K1303,$B252:$B1303,$B251,$D252:$D1303,$D252,$E252:$E1303,$E252,$F252:$F1303,$F252)</f>
        <v>17725.5</v>
      </c>
    </row>
    <row r="252" spans="1:11" s="16" customFormat="1" ht="15.6">
      <c r="A252" s="20">
        <v>3</v>
      </c>
      <c r="B252" s="31">
        <v>955</v>
      </c>
      <c r="C252" s="32" t="s">
        <v>46</v>
      </c>
      <c r="D252" s="33" t="s">
        <v>82</v>
      </c>
      <c r="E252" s="33" t="s">
        <v>89</v>
      </c>
      <c r="F252" s="33" t="s">
        <v>39</v>
      </c>
      <c r="G252" s="33" t="s">
        <v>92</v>
      </c>
      <c r="H252" s="24">
        <v>23566.1</v>
      </c>
      <c r="I252" s="24">
        <v>17725.5</v>
      </c>
      <c r="J252" s="24">
        <v>23955.8</v>
      </c>
      <c r="K252" s="24">
        <v>17725.5</v>
      </c>
    </row>
    <row r="253" spans="1:11" s="16" customFormat="1" ht="52.8" customHeight="1">
      <c r="A253" s="19">
        <v>2</v>
      </c>
      <c r="B253" s="37">
        <v>955</v>
      </c>
      <c r="C253" s="38" t="s">
        <v>141</v>
      </c>
      <c r="D253" s="39" t="s">
        <v>82</v>
      </c>
      <c r="E253" s="39" t="s">
        <v>89</v>
      </c>
      <c r="F253" s="39" t="s">
        <v>60</v>
      </c>
      <c r="G253" s="39" t="s">
        <v>72</v>
      </c>
      <c r="H253" s="40">
        <f>SUMIFS(H254:H1305,$B254:$B1305,$B253,$D254:$D1305,$D254,$E254:$E1305,$E254,$F254:$F1305,$F254)</f>
        <v>2177.1999999999998</v>
      </c>
      <c r="I253" s="40">
        <f>SUMIFS(I254:I1305,$B254:$B1305,$B253,$D254:$D1305,$D254,$E254:$E1305,$E254,$F254:$F1305,$F254)</f>
        <v>0</v>
      </c>
      <c r="J253" s="40">
        <f>SUMIFS(J254:J1305,$B254:$B1305,$B253,$D254:$D1305,$D254,$E254:$E1305,$E254,$F254:$F1305,$F254)</f>
        <v>1477.2</v>
      </c>
      <c r="K253" s="40">
        <f>SUMIFS(K254:K1305,$B254:$B1305,$B253,$D254:$D1305,$D254,$E254:$E1305,$E254,$F254:$F1305,$F254)</f>
        <v>0</v>
      </c>
    </row>
    <row r="254" spans="1:11" s="16" customFormat="1" ht="15.6">
      <c r="A254" s="20">
        <v>3</v>
      </c>
      <c r="B254" s="31">
        <v>955</v>
      </c>
      <c r="C254" s="32" t="s">
        <v>46</v>
      </c>
      <c r="D254" s="33" t="s">
        <v>82</v>
      </c>
      <c r="E254" s="33" t="s">
        <v>89</v>
      </c>
      <c r="F254" s="33" t="s">
        <v>60</v>
      </c>
      <c r="G254" s="33" t="s">
        <v>92</v>
      </c>
      <c r="H254" s="24">
        <v>2177.1999999999998</v>
      </c>
      <c r="I254" s="24"/>
      <c r="J254" s="24">
        <v>1477.2</v>
      </c>
      <c r="K254" s="24"/>
    </row>
    <row r="255" spans="1:11" s="16" customFormat="1" ht="93.6">
      <c r="A255" s="19">
        <v>2</v>
      </c>
      <c r="B255" s="37">
        <v>955</v>
      </c>
      <c r="C255" s="38" t="s">
        <v>191</v>
      </c>
      <c r="D255" s="39" t="s">
        <v>82</v>
      </c>
      <c r="E255" s="39" t="s">
        <v>89</v>
      </c>
      <c r="F255" s="39" t="s">
        <v>45</v>
      </c>
      <c r="G255" s="39"/>
      <c r="H255" s="40">
        <f>SUMIFS(H256:H1307,$B256:$B1307,$B255,$D256:$D1307,$D256,$E256:$E1307,$E256,$F256:$F1307,$F256)</f>
        <v>1490</v>
      </c>
      <c r="I255" s="40">
        <f>SUMIFS(I256:I1307,$B256:$B1307,$B255,$D256:$D1307,$D256,$E256:$E1307,$E256,$F256:$F1307,$F256)</f>
        <v>0</v>
      </c>
      <c r="J255" s="40">
        <f>SUMIFS(J256:J1307,$B256:$B1307,$B255,$D256:$D1307,$D256,$E256:$E1307,$E256,$F256:$F1307,$F256)</f>
        <v>1490</v>
      </c>
      <c r="K255" s="40">
        <f>SUMIFS(K256:K1307,$B256:$B1307,$B255,$D256:$D1307,$D256,$E256:$E1307,$E256,$F256:$F1307,$F256)</f>
        <v>0</v>
      </c>
    </row>
    <row r="256" spans="1:11" s="16" customFormat="1" ht="15.6">
      <c r="A256" s="20">
        <v>3</v>
      </c>
      <c r="B256" s="31">
        <v>955</v>
      </c>
      <c r="C256" s="32" t="s">
        <v>46</v>
      </c>
      <c r="D256" s="33" t="s">
        <v>82</v>
      </c>
      <c r="E256" s="33" t="s">
        <v>89</v>
      </c>
      <c r="F256" s="33" t="s">
        <v>45</v>
      </c>
      <c r="G256" s="33" t="s">
        <v>92</v>
      </c>
      <c r="H256" s="24">
        <v>1490</v>
      </c>
      <c r="I256" s="24"/>
      <c r="J256" s="24">
        <v>1490</v>
      </c>
      <c r="K256" s="24"/>
    </row>
    <row r="257" spans="1:11" s="16" customFormat="1" ht="46.8">
      <c r="A257" s="19">
        <v>2</v>
      </c>
      <c r="B257" s="37">
        <v>955</v>
      </c>
      <c r="C257" s="38" t="s">
        <v>162</v>
      </c>
      <c r="D257" s="39" t="s">
        <v>82</v>
      </c>
      <c r="E257" s="39" t="s">
        <v>89</v>
      </c>
      <c r="F257" s="39" t="s">
        <v>157</v>
      </c>
      <c r="G257" s="39"/>
      <c r="H257" s="40">
        <f>SUMIFS(H258:H1309,$B258:$B1309,$B257,$D258:$D1309,$D258,$E258:$E1309,$E258,$F258:$F1309,$F258)</f>
        <v>3493.2</v>
      </c>
      <c r="I257" s="40">
        <f>SUMIFS(I258:I1309,$B258:$B1309,$B257,$D258:$D1309,$D258,$E258:$E1309,$E258,$F258:$F1309,$F258)</f>
        <v>0</v>
      </c>
      <c r="J257" s="40">
        <f>SUMIFS(J258:J1309,$B258:$B1309,$B257,$D258:$D1309,$D258,$E258:$E1309,$E258,$F258:$F1309,$F258)</f>
        <v>6670.5</v>
      </c>
      <c r="K257" s="40">
        <f>SUMIFS(K258:K1309,$B258:$B1309,$B257,$D258:$D1309,$D258,$E258:$E1309,$E258,$F258:$F1309,$F258)</f>
        <v>0</v>
      </c>
    </row>
    <row r="258" spans="1:11" s="16" customFormat="1" ht="15.6">
      <c r="A258" s="20">
        <v>3</v>
      </c>
      <c r="B258" s="31">
        <v>955</v>
      </c>
      <c r="C258" s="32" t="s">
        <v>46</v>
      </c>
      <c r="D258" s="33" t="s">
        <v>82</v>
      </c>
      <c r="E258" s="33" t="s">
        <v>89</v>
      </c>
      <c r="F258" s="33" t="s">
        <v>157</v>
      </c>
      <c r="G258" s="33" t="s">
        <v>92</v>
      </c>
      <c r="H258" s="24">
        <v>3493.2</v>
      </c>
      <c r="I258" s="24"/>
      <c r="J258" s="24">
        <v>6670.5</v>
      </c>
      <c r="K258" s="24"/>
    </row>
    <row r="259" spans="1:11" s="16" customFormat="1" ht="15.6">
      <c r="A259" s="17">
        <v>1</v>
      </c>
      <c r="B259" s="28">
        <v>955</v>
      </c>
      <c r="C259" s="29" t="s">
        <v>63</v>
      </c>
      <c r="D259" s="30" t="s">
        <v>82</v>
      </c>
      <c r="E259" s="30" t="s">
        <v>79</v>
      </c>
      <c r="F259" s="30"/>
      <c r="G259" s="30"/>
      <c r="H259" s="18">
        <f>SUMIFS(H260:H1312,$B260:$B1312,$B260,$D260:$D1312,$D260,$E260:$E1312,$E260)/2</f>
        <v>10356.799999999999</v>
      </c>
      <c r="I259" s="18">
        <f>SUMIFS(I260:I1312,$B260:$B1312,$B260,$D260:$D1312,$D260,$E260:$E1312,$E260)/2</f>
        <v>0</v>
      </c>
      <c r="J259" s="18">
        <f>SUMIFS(J260:J1312,$B260:$B1312,$B260,$D260:$D1312,$D260,$E260:$E1312,$E260)/2</f>
        <v>10956.1</v>
      </c>
      <c r="K259" s="18">
        <f>SUMIFS(K260:K1312,$B260:$B1312,$B260,$D260:$D1312,$D260,$E260:$E1312,$E260)/2</f>
        <v>0</v>
      </c>
    </row>
    <row r="260" spans="1:11" s="16" customFormat="1" ht="49.8" customHeight="1">
      <c r="A260" s="19">
        <v>2</v>
      </c>
      <c r="B260" s="37">
        <v>955</v>
      </c>
      <c r="C260" s="38" t="s">
        <v>195</v>
      </c>
      <c r="D260" s="39" t="s">
        <v>82</v>
      </c>
      <c r="E260" s="39" t="s">
        <v>79</v>
      </c>
      <c r="F260" s="39" t="s">
        <v>112</v>
      </c>
      <c r="G260" s="39"/>
      <c r="H260" s="40">
        <f>SUMIFS(H261:H1312,$B261:$B1312,$B260,$D261:$D1312,$D261,$E261:$E1312,$E261,$F261:$F1312,$F261)</f>
        <v>10356.799999999999</v>
      </c>
      <c r="I260" s="40">
        <f>SUMIFS(I261:I1312,$B261:$B1312,$B260,$D261:$D1312,$D261,$E261:$E1312,$E261,$F261:$F1312,$F261)</f>
        <v>0</v>
      </c>
      <c r="J260" s="40">
        <f>SUMIFS(J261:J1312,$B261:$B1312,$B260,$D261:$D1312,$D261,$E261:$E1312,$E261,$F261:$F1312,$F261)</f>
        <v>10956.1</v>
      </c>
      <c r="K260" s="40">
        <f>SUMIFS(K261:K1312,$B261:$B1312,$B260,$D261:$D1312,$D261,$E261:$E1312,$E261,$F261:$F1312,$F261)</f>
        <v>0</v>
      </c>
    </row>
    <row r="261" spans="1:11" s="16" customFormat="1" ht="15.6">
      <c r="A261" s="20">
        <v>3</v>
      </c>
      <c r="B261" s="31">
        <v>955</v>
      </c>
      <c r="C261" s="32" t="s">
        <v>46</v>
      </c>
      <c r="D261" s="33" t="s">
        <v>82</v>
      </c>
      <c r="E261" s="33" t="s">
        <v>79</v>
      </c>
      <c r="F261" s="33" t="s">
        <v>112</v>
      </c>
      <c r="G261" s="33" t="s">
        <v>92</v>
      </c>
      <c r="H261" s="24">
        <v>10356.799999999999</v>
      </c>
      <c r="I261" s="24"/>
      <c r="J261" s="24">
        <v>10956.1</v>
      </c>
      <c r="K261" s="24"/>
    </row>
    <row r="262" spans="1:11" s="16" customFormat="1" ht="151.19999999999999" customHeight="1">
      <c r="A262" s="20">
        <v>3</v>
      </c>
      <c r="B262" s="31">
        <v>955</v>
      </c>
      <c r="C262" s="32" t="s">
        <v>116</v>
      </c>
      <c r="D262" s="33" t="s">
        <v>82</v>
      </c>
      <c r="E262" s="33" t="s">
        <v>79</v>
      </c>
      <c r="F262" s="33" t="s">
        <v>112</v>
      </c>
      <c r="G262" s="33" t="s">
        <v>114</v>
      </c>
      <c r="H262" s="24"/>
      <c r="I262" s="24"/>
      <c r="J262" s="24"/>
      <c r="K262" s="24"/>
    </row>
    <row r="263" spans="1:11" s="16" customFormat="1" ht="15.6">
      <c r="A263" s="17">
        <v>1</v>
      </c>
      <c r="B263" s="28">
        <v>955</v>
      </c>
      <c r="C263" s="29" t="s">
        <v>133</v>
      </c>
      <c r="D263" s="30" t="s">
        <v>82</v>
      </c>
      <c r="E263" s="30" t="s">
        <v>82</v>
      </c>
      <c r="F263" s="30"/>
      <c r="G263" s="30"/>
      <c r="H263" s="18">
        <f>SUMIFS(H264:H1316,$B264:$B1316,$B264,$D264:$D1316,$D264,$E264:$E1316,$E264)/2</f>
        <v>8516.9000000000015</v>
      </c>
      <c r="I263" s="18">
        <f>SUMIFS(I264:I1316,$B264:$B1316,$B264,$D264:$D1316,$D264,$E264:$E1316,$E264)/2</f>
        <v>2705.2</v>
      </c>
      <c r="J263" s="18">
        <f>SUMIFS(J264:J1316,$B264:$B1316,$B264,$D264:$D1316,$D264,$E264:$E1316,$E264)/2</f>
        <v>8516.9000000000015</v>
      </c>
      <c r="K263" s="18">
        <f>SUMIFS(K264:K1316,$B264:$B1316,$B264,$D264:$D1316,$D264,$E264:$E1316,$E264)/2</f>
        <v>2705.2</v>
      </c>
    </row>
    <row r="264" spans="1:11" s="16" customFormat="1" ht="31.2">
      <c r="A264" s="19">
        <v>2</v>
      </c>
      <c r="B264" s="37">
        <v>955</v>
      </c>
      <c r="C264" s="38" t="s">
        <v>158</v>
      </c>
      <c r="D264" s="39" t="s">
        <v>82</v>
      </c>
      <c r="E264" s="39" t="s">
        <v>82</v>
      </c>
      <c r="F264" s="39" t="s">
        <v>22</v>
      </c>
      <c r="G264" s="39"/>
      <c r="H264" s="40">
        <f>SUMIFS(H265:H1316,$B265:$B1316,$B264,$D265:$D1316,$D265,$E265:$E1316,$E265,$F265:$F1316,$F265)</f>
        <v>4893.6000000000004</v>
      </c>
      <c r="I264" s="40">
        <f>SUMIFS(I265:I1316,$B265:$B1316,$B264,$D265:$D1316,$D265,$E265:$E1316,$E265,$F265:$F1316,$F265)</f>
        <v>462</v>
      </c>
      <c r="J264" s="40">
        <f>SUMIFS(J265:J1316,$B265:$B1316,$B264,$D265:$D1316,$D265,$E265:$E1316,$E265,$F265:$F1316,$F265)</f>
        <v>4893.6000000000004</v>
      </c>
      <c r="K264" s="40">
        <f>SUMIFS(K265:K1316,$B265:$B1316,$B264,$D265:$D1316,$D265,$E265:$E1316,$E265,$F265:$F1316,$F265)</f>
        <v>462</v>
      </c>
    </row>
    <row r="265" spans="1:11" s="16" customFormat="1" ht="15.6">
      <c r="A265" s="20">
        <v>3</v>
      </c>
      <c r="B265" s="31">
        <v>955</v>
      </c>
      <c r="C265" s="32" t="s">
        <v>46</v>
      </c>
      <c r="D265" s="33" t="s">
        <v>82</v>
      </c>
      <c r="E265" s="33" t="s">
        <v>82</v>
      </c>
      <c r="F265" s="33" t="s">
        <v>22</v>
      </c>
      <c r="G265" s="33" t="s">
        <v>92</v>
      </c>
      <c r="H265" s="24">
        <v>4893.6000000000004</v>
      </c>
      <c r="I265" s="24">
        <v>462</v>
      </c>
      <c r="J265" s="24">
        <v>4893.6000000000004</v>
      </c>
      <c r="K265" s="24">
        <v>462</v>
      </c>
    </row>
    <row r="266" spans="1:11" s="16" customFormat="1" ht="46.8">
      <c r="A266" s="19">
        <v>2</v>
      </c>
      <c r="B266" s="37">
        <v>955</v>
      </c>
      <c r="C266" s="42" t="s">
        <v>198</v>
      </c>
      <c r="D266" s="39" t="s">
        <v>82</v>
      </c>
      <c r="E266" s="39" t="s">
        <v>82</v>
      </c>
      <c r="F266" s="39" t="s">
        <v>64</v>
      </c>
      <c r="G266" s="39"/>
      <c r="H266" s="40">
        <f>SUMIFS(H267:H1318,$B267:$B1318,$B266,$D267:$D1318,$D267,$E267:$E1318,$E267,$F267:$F1318,$F267)</f>
        <v>1380.1</v>
      </c>
      <c r="I266" s="40">
        <f>SUMIFS(I267:I1318,$B267:$B1318,$B266,$D267:$D1318,$D267,$E267:$E1318,$E267,$F267:$F1318,$F267)</f>
        <v>0</v>
      </c>
      <c r="J266" s="40">
        <f>SUMIFS(J267:J1318,$B267:$B1318,$B266,$D267:$D1318,$D267,$E267:$E1318,$E267,$F267:$F1318,$F267)</f>
        <v>1380.1</v>
      </c>
      <c r="K266" s="40">
        <f>SUMIFS(K267:K1318,$B267:$B1318,$B266,$D267:$D1318,$D267,$E267:$E1318,$E267,$F267:$F1318,$F267)</f>
        <v>0</v>
      </c>
    </row>
    <row r="267" spans="1:11" s="16" customFormat="1" ht="15.6">
      <c r="A267" s="20">
        <v>3</v>
      </c>
      <c r="B267" s="31">
        <v>955</v>
      </c>
      <c r="C267" s="32" t="s">
        <v>46</v>
      </c>
      <c r="D267" s="33" t="s">
        <v>82</v>
      </c>
      <c r="E267" s="33" t="s">
        <v>82</v>
      </c>
      <c r="F267" s="33" t="s">
        <v>64</v>
      </c>
      <c r="G267" s="33" t="s">
        <v>92</v>
      </c>
      <c r="H267" s="24">
        <v>1380.1</v>
      </c>
      <c r="I267" s="24"/>
      <c r="J267" s="24">
        <v>1380.1</v>
      </c>
      <c r="K267" s="24"/>
    </row>
    <row r="268" spans="1:11" s="16" customFormat="1" ht="31.2">
      <c r="A268" s="19">
        <v>2</v>
      </c>
      <c r="B268" s="37">
        <v>955</v>
      </c>
      <c r="C268" s="38" t="s">
        <v>62</v>
      </c>
      <c r="D268" s="39" t="s">
        <v>82</v>
      </c>
      <c r="E268" s="39" t="s">
        <v>82</v>
      </c>
      <c r="F268" s="39" t="s">
        <v>113</v>
      </c>
      <c r="G268" s="39"/>
      <c r="H268" s="40">
        <f>SUMIFS(H269:H1320,$B269:$B1320,$B268,$D269:$D1320,$D269,$E269:$E1320,$E269,$F269:$F1320,$F269)</f>
        <v>2243.1999999999998</v>
      </c>
      <c r="I268" s="40">
        <f>SUMIFS(I269:I1320,$B269:$B1320,$B268,$D269:$D1320,$D269,$E269:$E1320,$E269,$F269:$F1320,$F269)</f>
        <v>2243.1999999999998</v>
      </c>
      <c r="J268" s="40">
        <f>SUMIFS(J269:J1320,$B269:$B1320,$B268,$D269:$D1320,$D269,$E269:$E1320,$E269,$F269:$F1320,$F269)</f>
        <v>2243.1999999999998</v>
      </c>
      <c r="K268" s="40">
        <f>SUMIFS(K269:K1320,$B269:$B1320,$B268,$D269:$D1320,$D269,$E269:$E1320,$E269,$F269:$F1320,$F269)</f>
        <v>2243.1999999999998</v>
      </c>
    </row>
    <row r="269" spans="1:11" s="16" customFormat="1" ht="46.8">
      <c r="A269" s="20">
        <v>3</v>
      </c>
      <c r="B269" s="31">
        <v>955</v>
      </c>
      <c r="C269" s="32" t="s">
        <v>12</v>
      </c>
      <c r="D269" s="33" t="s">
        <v>82</v>
      </c>
      <c r="E269" s="33" t="s">
        <v>82</v>
      </c>
      <c r="F269" s="33" t="s">
        <v>113</v>
      </c>
      <c r="G269" s="33" t="s">
        <v>74</v>
      </c>
      <c r="H269" s="24">
        <v>2243.1999999999998</v>
      </c>
      <c r="I269" s="24">
        <v>2243.1999999999998</v>
      </c>
      <c r="J269" s="24">
        <v>2243.1999999999998</v>
      </c>
      <c r="K269" s="24">
        <v>2243.1999999999998</v>
      </c>
    </row>
    <row r="270" spans="1:11" s="16" customFormat="1" ht="15.6">
      <c r="A270" s="17">
        <v>1</v>
      </c>
      <c r="B270" s="28">
        <v>955</v>
      </c>
      <c r="C270" s="29" t="s">
        <v>24</v>
      </c>
      <c r="D270" s="30" t="s">
        <v>84</v>
      </c>
      <c r="E270" s="30" t="s">
        <v>70</v>
      </c>
      <c r="F270" s="30" t="s">
        <v>7</v>
      </c>
      <c r="G270" s="30" t="s">
        <v>72</v>
      </c>
      <c r="H270" s="18">
        <f>SUMIFS(H271:H1323,$B271:$B1323,$B271,$D271:$D1323,$D271,$E271:$E1323,$E271)/2</f>
        <v>41715.1</v>
      </c>
      <c r="I270" s="18">
        <f>SUMIFS(I271:I1323,$B271:$B1323,$B271,$D271:$D1323,$D271,$E271:$E1323,$E271)/2</f>
        <v>282</v>
      </c>
      <c r="J270" s="18">
        <f>SUMIFS(J271:J1323,$B271:$B1323,$B271,$D271:$D1323,$D271,$E271:$E1323,$E271)/2</f>
        <v>41752.499999999993</v>
      </c>
      <c r="K270" s="18">
        <f>SUMIFS(K271:K1323,$B271:$B1323,$B271,$D271:$D1323,$D271,$E271:$E1323,$E271)/2</f>
        <v>282</v>
      </c>
    </row>
    <row r="271" spans="1:11" s="16" customFormat="1" ht="39" customHeight="1">
      <c r="A271" s="19">
        <v>2</v>
      </c>
      <c r="B271" s="37">
        <v>955</v>
      </c>
      <c r="C271" s="38" t="s">
        <v>199</v>
      </c>
      <c r="D271" s="39" t="s">
        <v>84</v>
      </c>
      <c r="E271" s="39" t="s">
        <v>70</v>
      </c>
      <c r="F271" s="39" t="s">
        <v>25</v>
      </c>
      <c r="G271" s="39"/>
      <c r="H271" s="40">
        <f>SUMIFS(H272:H1323,$B272:$B1323,$B271,$D272:$D1323,$D272,$E272:$E1323,$E272,$F272:$F1323,$F272)</f>
        <v>27595.7</v>
      </c>
      <c r="I271" s="40">
        <f>SUMIFS(I272:I1323,$B272:$B1323,$B271,$D272:$D1323,$D272,$E272:$E1323,$E272,$F272:$F1323,$F272)</f>
        <v>78.099999999999994</v>
      </c>
      <c r="J271" s="40">
        <f>SUMIFS(J272:J1323,$B272:$B1323,$B271,$D272:$D1323,$D272,$E272:$E1323,$E272,$F272:$F1323,$F272)</f>
        <v>27633.1</v>
      </c>
      <c r="K271" s="40">
        <f>SUMIFS(K272:K1323,$B272:$B1323,$B271,$D272:$D1323,$D272,$E272:$E1323,$E272,$F272:$F1323,$F272)</f>
        <v>78.099999999999994</v>
      </c>
    </row>
    <row r="272" spans="1:11" s="16" customFormat="1" ht="15.6">
      <c r="A272" s="20">
        <v>3</v>
      </c>
      <c r="B272" s="31">
        <v>955</v>
      </c>
      <c r="C272" s="32" t="s">
        <v>46</v>
      </c>
      <c r="D272" s="33" t="s">
        <v>84</v>
      </c>
      <c r="E272" s="33" t="s">
        <v>70</v>
      </c>
      <c r="F272" s="33" t="s">
        <v>25</v>
      </c>
      <c r="G272" s="33" t="s">
        <v>92</v>
      </c>
      <c r="H272" s="24">
        <v>27595.7</v>
      </c>
      <c r="I272" s="24">
        <v>78.099999999999994</v>
      </c>
      <c r="J272" s="24">
        <v>27633.1</v>
      </c>
      <c r="K272" s="24">
        <v>78.099999999999994</v>
      </c>
    </row>
    <row r="273" spans="1:11" s="16" customFormat="1" ht="46.8">
      <c r="A273" s="19">
        <v>2</v>
      </c>
      <c r="B273" s="37">
        <v>955</v>
      </c>
      <c r="C273" s="38" t="s">
        <v>200</v>
      </c>
      <c r="D273" s="39" t="s">
        <v>84</v>
      </c>
      <c r="E273" s="39" t="s">
        <v>70</v>
      </c>
      <c r="F273" s="39" t="s">
        <v>26</v>
      </c>
      <c r="G273" s="39"/>
      <c r="H273" s="40">
        <f>SUMIFS(H274:H1325,$B274:$B1325,$B273,$D274:$D1325,$D274,$E274:$E1325,$E274,$F274:$F1325,$F274)</f>
        <v>7050.2</v>
      </c>
      <c r="I273" s="40">
        <f>SUMIFS(I274:I1325,$B274:$B1325,$B273,$D274:$D1325,$D274,$E274:$E1325,$E274,$F274:$F1325,$F274)</f>
        <v>203.9</v>
      </c>
      <c r="J273" s="40">
        <f>SUMIFS(J274:J1325,$B274:$B1325,$B273,$D274:$D1325,$D274,$E274:$E1325,$E274,$F274:$F1325,$F274)</f>
        <v>7050.2</v>
      </c>
      <c r="K273" s="40">
        <f>SUMIFS(K274:K1325,$B274:$B1325,$B273,$D274:$D1325,$D274,$E274:$E1325,$E274,$F274:$F1325,$F274)</f>
        <v>203.9</v>
      </c>
    </row>
    <row r="274" spans="1:11" s="16" customFormat="1" ht="15.6">
      <c r="A274" s="20">
        <v>3</v>
      </c>
      <c r="B274" s="31">
        <v>955</v>
      </c>
      <c r="C274" s="32" t="s">
        <v>46</v>
      </c>
      <c r="D274" s="33" t="s">
        <v>84</v>
      </c>
      <c r="E274" s="33" t="s">
        <v>70</v>
      </c>
      <c r="F274" s="33" t="s">
        <v>26</v>
      </c>
      <c r="G274" s="33" t="s">
        <v>92</v>
      </c>
      <c r="H274" s="24">
        <v>7050.2</v>
      </c>
      <c r="I274" s="24">
        <v>203.9</v>
      </c>
      <c r="J274" s="24">
        <v>7050.2</v>
      </c>
      <c r="K274" s="24">
        <v>203.9</v>
      </c>
    </row>
    <row r="275" spans="1:11" s="16" customFormat="1" ht="52.2" customHeight="1">
      <c r="A275" s="19">
        <v>2</v>
      </c>
      <c r="B275" s="37">
        <v>955</v>
      </c>
      <c r="C275" s="38" t="s">
        <v>203</v>
      </c>
      <c r="D275" s="39" t="s">
        <v>84</v>
      </c>
      <c r="E275" s="39" t="s">
        <v>70</v>
      </c>
      <c r="F275" s="39" t="s">
        <v>202</v>
      </c>
      <c r="G275" s="39"/>
      <c r="H275" s="40">
        <f>SUMIFS(H276:H1327,$B276:$B1327,$B275,$D276:$D1327,$D276,$E276:$E1327,$E276,$F276:$F1327,$F276)</f>
        <v>6989.2</v>
      </c>
      <c r="I275" s="40">
        <f>SUMIFS(I276:I1327,$B276:$B1327,$B275,$D276:$D1327,$D276,$E276:$E1327,$E276,$F276:$F1327,$F276)</f>
        <v>0</v>
      </c>
      <c r="J275" s="40">
        <f>SUMIFS(J276:J1327,$B276:$B1327,$B275,$D276:$D1327,$D276,$E276:$E1327,$E276,$F276:$F1327,$F276)</f>
        <v>6989.2</v>
      </c>
      <c r="K275" s="40">
        <f>SUMIFS(K276:K1327,$B276:$B1327,$B275,$D276:$D1327,$D276,$E276:$E1327,$E276,$F276:$F1327,$F276)</f>
        <v>0</v>
      </c>
    </row>
    <row r="276" spans="1:11" s="16" customFormat="1" ht="15.6">
      <c r="A276" s="20">
        <v>3</v>
      </c>
      <c r="B276" s="31">
        <v>955</v>
      </c>
      <c r="C276" s="32" t="s">
        <v>46</v>
      </c>
      <c r="D276" s="33" t="s">
        <v>84</v>
      </c>
      <c r="E276" s="33" t="s">
        <v>70</v>
      </c>
      <c r="F276" s="33" t="s">
        <v>202</v>
      </c>
      <c r="G276" s="33" t="s">
        <v>92</v>
      </c>
      <c r="H276" s="24">
        <v>6989.2</v>
      </c>
      <c r="I276" s="24"/>
      <c r="J276" s="24">
        <v>6989.2</v>
      </c>
      <c r="K276" s="24"/>
    </row>
    <row r="277" spans="1:11" s="16" customFormat="1" ht="66" customHeight="1">
      <c r="A277" s="19">
        <v>2</v>
      </c>
      <c r="B277" s="37">
        <v>955</v>
      </c>
      <c r="C277" s="38" t="s">
        <v>124</v>
      </c>
      <c r="D277" s="39" t="s">
        <v>84</v>
      </c>
      <c r="E277" s="39" t="s">
        <v>70</v>
      </c>
      <c r="F277" s="39" t="s">
        <v>125</v>
      </c>
      <c r="G277" s="39"/>
      <c r="H277" s="40">
        <f>SUMIFS(H278:H1329,$B278:$B1329,$B277,$D278:$D1329,$D278,$E278:$E1329,$E278,$F278:$F1329,$F278)</f>
        <v>50</v>
      </c>
      <c r="I277" s="40">
        <f>SUMIFS(I278:I1329,$B278:$B1329,$B277,$D278:$D1329,$D278,$E278:$E1329,$E278,$F278:$F1329,$F278)</f>
        <v>0</v>
      </c>
      <c r="J277" s="40">
        <f>SUMIFS(J278:J1329,$B278:$B1329,$B277,$D278:$D1329,$D278,$E278:$E1329,$E278,$F278:$F1329,$F278)</f>
        <v>50</v>
      </c>
      <c r="K277" s="40">
        <f>SUMIFS(K278:K1329,$B278:$B1329,$B277,$D278:$D1329,$D278,$E278:$E1329,$E278,$F278:$F1329,$F278)</f>
        <v>0</v>
      </c>
    </row>
    <row r="278" spans="1:11" s="16" customFormat="1" ht="15.6">
      <c r="A278" s="20">
        <v>3</v>
      </c>
      <c r="B278" s="31">
        <v>955</v>
      </c>
      <c r="C278" s="32" t="s">
        <v>46</v>
      </c>
      <c r="D278" s="33" t="s">
        <v>84</v>
      </c>
      <c r="E278" s="33" t="s">
        <v>70</v>
      </c>
      <c r="F278" s="33" t="s">
        <v>125</v>
      </c>
      <c r="G278" s="33" t="s">
        <v>92</v>
      </c>
      <c r="H278" s="24">
        <v>50</v>
      </c>
      <c r="I278" s="24"/>
      <c r="J278" s="24">
        <v>50</v>
      </c>
      <c r="K278" s="24"/>
    </row>
    <row r="279" spans="1:11" s="16" customFormat="1" ht="68.400000000000006" customHeight="1">
      <c r="A279" s="19">
        <v>2</v>
      </c>
      <c r="B279" s="37">
        <v>955</v>
      </c>
      <c r="C279" s="38" t="s">
        <v>166</v>
      </c>
      <c r="D279" s="39" t="s">
        <v>84</v>
      </c>
      <c r="E279" s="39" t="s">
        <v>70</v>
      </c>
      <c r="F279" s="39" t="s">
        <v>165</v>
      </c>
      <c r="G279" s="39"/>
      <c r="H279" s="40">
        <f>SUMIFS(H280:H1331,$B280:$B1331,$B279,$D280:$D1331,$D280,$E280:$E1331,$E280,$F280:$F1331,$F280)</f>
        <v>30</v>
      </c>
      <c r="I279" s="40">
        <f>SUMIFS(I280:I1331,$B280:$B1331,$B279,$D280:$D1331,$D280,$E280:$E1331,$E280,$F280:$F1331,$F280)</f>
        <v>0</v>
      </c>
      <c r="J279" s="40">
        <f>SUMIFS(J280:J1331,$B280:$B1331,$B279,$D280:$D1331,$D280,$E280:$E1331,$E280,$F280:$F1331,$F280)</f>
        <v>30</v>
      </c>
      <c r="K279" s="40">
        <f>SUMIFS(K280:K1331,$B280:$B1331,$B279,$D280:$D1331,$D280,$E280:$E1331,$E280,$F280:$F1331,$F280)</f>
        <v>0</v>
      </c>
    </row>
    <row r="280" spans="1:11" s="16" customFormat="1" ht="15.6">
      <c r="A280" s="20">
        <v>3</v>
      </c>
      <c r="B280" s="31">
        <v>955</v>
      </c>
      <c r="C280" s="32" t="s">
        <v>46</v>
      </c>
      <c r="D280" s="33" t="s">
        <v>84</v>
      </c>
      <c r="E280" s="33" t="s">
        <v>70</v>
      </c>
      <c r="F280" s="33" t="s">
        <v>165</v>
      </c>
      <c r="G280" s="33" t="s">
        <v>92</v>
      </c>
      <c r="H280" s="24">
        <v>30</v>
      </c>
      <c r="I280" s="24"/>
      <c r="J280" s="24">
        <v>30</v>
      </c>
      <c r="K280" s="24"/>
    </row>
    <row r="281" spans="1:11" s="16" customFormat="1" ht="15.6">
      <c r="A281" s="17">
        <v>1</v>
      </c>
      <c r="B281" s="28">
        <v>955</v>
      </c>
      <c r="C281" s="55" t="s">
        <v>137</v>
      </c>
      <c r="D281" s="30" t="s">
        <v>85</v>
      </c>
      <c r="E281" s="30" t="s">
        <v>70</v>
      </c>
      <c r="F281" s="30" t="s">
        <v>7</v>
      </c>
      <c r="G281" s="30" t="s">
        <v>72</v>
      </c>
      <c r="H281" s="18">
        <f>SUMIFS(H282:H1337,$B282:$B1337,$B282,$D282:$D1337,$D282,$E282:$E1337,$E282)/2</f>
        <v>1560.8</v>
      </c>
      <c r="I281" s="18">
        <f>SUMIFS(I282:I1337,$B282:$B1337,$B282,$D282:$D1337,$D282,$E282:$E1337,$E282)/2</f>
        <v>0</v>
      </c>
      <c r="J281" s="18">
        <f>SUMIFS(J282:J1337,$B282:$B1337,$B282,$D282:$D1337,$D282,$E282:$E1337,$E282)/2</f>
        <v>1560.8</v>
      </c>
      <c r="K281" s="18">
        <f>SUMIFS(K282:K1337,$B282:$B1337,$B282,$D282:$D1337,$D282,$E282:$E1337,$E282)/2</f>
        <v>0</v>
      </c>
    </row>
    <row r="282" spans="1:11" s="16" customFormat="1" ht="46.8">
      <c r="A282" s="19">
        <v>2</v>
      </c>
      <c r="B282" s="37">
        <v>955</v>
      </c>
      <c r="C282" s="52" t="s">
        <v>32</v>
      </c>
      <c r="D282" s="39" t="s">
        <v>85</v>
      </c>
      <c r="E282" s="39" t="s">
        <v>70</v>
      </c>
      <c r="F282" s="53" t="s">
        <v>117</v>
      </c>
      <c r="G282" s="39"/>
      <c r="H282" s="40">
        <f>SUMIFS(H283:H1337,$B283:$B1337,$B282,$D283:$D1337,$D283,$E283:$E1337,$E283,$F283:$F1337,$F283)</f>
        <v>1560.8</v>
      </c>
      <c r="I282" s="40">
        <f>SUMIFS(I283:I1337,$B283:$B1337,$B282,$D283:$D1337,$D283,$E283:$E1337,$E283,$F283:$F1337,$F283)</f>
        <v>0</v>
      </c>
      <c r="J282" s="40">
        <f>SUMIFS(J283:J1337,$B283:$B1337,$B282,$D283:$D1337,$D283,$E283:$E1337,$E283,$F283:$F1337,$F283)</f>
        <v>1560.8</v>
      </c>
      <c r="K282" s="40">
        <f>SUMIFS(K283:K1337,$B283:$B1337,$B282,$D283:$D1337,$D283,$E283:$E1337,$E283,$F283:$F1337,$F283)</f>
        <v>0</v>
      </c>
    </row>
    <row r="283" spans="1:11" s="16" customFormat="1" ht="37.950000000000003" customHeight="1">
      <c r="A283" s="20">
        <v>3</v>
      </c>
      <c r="B283" s="31">
        <v>955</v>
      </c>
      <c r="C283" s="32" t="s">
        <v>21</v>
      </c>
      <c r="D283" s="33" t="s">
        <v>85</v>
      </c>
      <c r="E283" s="33" t="s">
        <v>70</v>
      </c>
      <c r="F283" s="33" t="s">
        <v>117</v>
      </c>
      <c r="G283" s="33" t="s">
        <v>81</v>
      </c>
      <c r="H283" s="24">
        <v>1560.8</v>
      </c>
      <c r="I283" s="24"/>
      <c r="J283" s="24">
        <v>1560.8</v>
      </c>
      <c r="K283" s="24"/>
    </row>
    <row r="284" spans="1:11" s="16" customFormat="1" ht="15.6">
      <c r="A284" s="17">
        <v>1</v>
      </c>
      <c r="B284" s="28">
        <v>955</v>
      </c>
      <c r="C284" s="29" t="s">
        <v>65</v>
      </c>
      <c r="D284" s="30" t="s">
        <v>85</v>
      </c>
      <c r="E284" s="30" t="s">
        <v>79</v>
      </c>
      <c r="F284" s="30" t="s">
        <v>7</v>
      </c>
      <c r="G284" s="30" t="s">
        <v>72</v>
      </c>
      <c r="H284" s="18">
        <f>SUMIFS(H285:H1340,$B285:$B1340,$B285,$D285:$D1340,$D285,$E285:$E1340,$E285)/2</f>
        <v>419</v>
      </c>
      <c r="I284" s="18">
        <f>SUMIFS(I285:I1340,$B285:$B1340,$B285,$D285:$D1340,$D285,$E285:$E1340,$E285)/2</f>
        <v>0</v>
      </c>
      <c r="J284" s="18">
        <f>SUMIFS(J285:J1340,$B285:$B1340,$B285,$D285:$D1340,$D285,$E285:$E1340,$E285)/2</f>
        <v>890.7</v>
      </c>
      <c r="K284" s="18">
        <f>SUMIFS(K285:K1340,$B285:$B1340,$B285,$D285:$D1340,$D285,$E285:$E1340,$E285)/2</f>
        <v>471.7</v>
      </c>
    </row>
    <row r="285" spans="1:11" s="16" customFormat="1" ht="46.8">
      <c r="A285" s="19">
        <v>2</v>
      </c>
      <c r="B285" s="37">
        <v>955</v>
      </c>
      <c r="C285" s="38" t="s">
        <v>141</v>
      </c>
      <c r="D285" s="39" t="s">
        <v>85</v>
      </c>
      <c r="E285" s="39" t="s">
        <v>79</v>
      </c>
      <c r="F285" s="39" t="s">
        <v>60</v>
      </c>
      <c r="G285" s="39"/>
      <c r="H285" s="40">
        <f>SUMIFS(H286:H1340,$B286:$B1340,$B285,$D286:$D1340,$D286,$E286:$E1340,$E286,$F286:$F1340,$F286)</f>
        <v>269</v>
      </c>
      <c r="I285" s="40">
        <f>SUMIFS(I286:I1340,$B286:$B1340,$B285,$D286:$D1340,$D286,$E286:$E1340,$E286,$F286:$F1340,$F286)</f>
        <v>0</v>
      </c>
      <c r="J285" s="40">
        <f>SUMIFS(J286:J1340,$B286:$B1340,$B285,$D286:$D1340,$D286,$E286:$E1340,$E286,$F286:$F1340,$F286)</f>
        <v>740.7</v>
      </c>
      <c r="K285" s="40">
        <f>SUMIFS(K286:K1340,$B286:$B1340,$B285,$D286:$D1340,$D286,$E286:$E1340,$E286,$F286:$F1340,$F286)</f>
        <v>471.7</v>
      </c>
    </row>
    <row r="286" spans="1:11" s="16" customFormat="1" ht="39.6" customHeight="1">
      <c r="A286" s="20">
        <v>3</v>
      </c>
      <c r="B286" s="31">
        <v>955</v>
      </c>
      <c r="C286" s="32" t="s">
        <v>21</v>
      </c>
      <c r="D286" s="33" t="s">
        <v>85</v>
      </c>
      <c r="E286" s="33" t="s">
        <v>79</v>
      </c>
      <c r="F286" s="33" t="s">
        <v>60</v>
      </c>
      <c r="G286" s="33" t="s">
        <v>81</v>
      </c>
      <c r="H286" s="24">
        <v>269</v>
      </c>
      <c r="I286" s="24"/>
      <c r="J286" s="24">
        <v>740.7</v>
      </c>
      <c r="K286" s="24">
        <v>471.7</v>
      </c>
    </row>
    <row r="287" spans="1:11" s="16" customFormat="1" ht="62.4">
      <c r="A287" s="19">
        <v>2</v>
      </c>
      <c r="B287" s="37">
        <v>955</v>
      </c>
      <c r="C287" s="38" t="s">
        <v>205</v>
      </c>
      <c r="D287" s="39" t="s">
        <v>85</v>
      </c>
      <c r="E287" s="39" t="s">
        <v>79</v>
      </c>
      <c r="F287" s="39" t="s">
        <v>123</v>
      </c>
      <c r="G287" s="39"/>
      <c r="H287" s="40">
        <f>SUMIFS(H288:H1342,$B288:$B1342,$B287,$D288:$D1342,$D288,$E288:$E1342,$E288,$F288:$F1342,$F288)</f>
        <v>0</v>
      </c>
      <c r="I287" s="40">
        <f>SUMIFS(I288:I1342,$B288:$B1342,$B287,$D288:$D1342,$D288,$E288:$E1342,$E288,$F288:$F1342,$F288)</f>
        <v>0</v>
      </c>
      <c r="J287" s="40">
        <f>SUMIFS(J288:J1342,$B288:$B1342,$B287,$D288:$D1342,$D288,$E288:$E1342,$E288,$F288:$F1342,$F288)</f>
        <v>0</v>
      </c>
      <c r="K287" s="40">
        <f>SUMIFS(K288:K1342,$B288:$B1342,$B287,$D288:$D1342,$D288,$E288:$E1342,$E288,$F288:$F1342,$F288)</f>
        <v>0</v>
      </c>
    </row>
    <row r="288" spans="1:11" s="16" customFormat="1" ht="37.950000000000003" customHeight="1">
      <c r="A288" s="20">
        <v>3</v>
      </c>
      <c r="B288" s="31">
        <v>955</v>
      </c>
      <c r="C288" s="32" t="s">
        <v>21</v>
      </c>
      <c r="D288" s="33" t="s">
        <v>85</v>
      </c>
      <c r="E288" s="33" t="s">
        <v>79</v>
      </c>
      <c r="F288" s="33" t="s">
        <v>123</v>
      </c>
      <c r="G288" s="33" t="s">
        <v>81</v>
      </c>
      <c r="H288" s="24"/>
      <c r="I288" s="24"/>
      <c r="J288" s="24"/>
      <c r="K288" s="24"/>
    </row>
    <row r="289" spans="1:11" s="16" customFormat="1" ht="15.6">
      <c r="A289" s="20">
        <v>3</v>
      </c>
      <c r="B289" s="31">
        <v>955</v>
      </c>
      <c r="C289" s="32" t="s">
        <v>46</v>
      </c>
      <c r="D289" s="33" t="s">
        <v>85</v>
      </c>
      <c r="E289" s="33" t="s">
        <v>79</v>
      </c>
      <c r="F289" s="33" t="s">
        <v>123</v>
      </c>
      <c r="G289" s="33" t="s">
        <v>92</v>
      </c>
      <c r="H289" s="24"/>
      <c r="I289" s="24"/>
      <c r="J289" s="24"/>
      <c r="K289" s="24"/>
    </row>
    <row r="290" spans="1:11" s="16" customFormat="1" ht="67.8" customHeight="1">
      <c r="A290" s="19">
        <v>2</v>
      </c>
      <c r="B290" s="37">
        <v>955</v>
      </c>
      <c r="C290" s="38" t="s">
        <v>166</v>
      </c>
      <c r="D290" s="39" t="s">
        <v>85</v>
      </c>
      <c r="E290" s="39" t="s">
        <v>79</v>
      </c>
      <c r="F290" s="39" t="s">
        <v>165</v>
      </c>
      <c r="G290" s="39"/>
      <c r="H290" s="40">
        <f>SUMIFS(H291:H1345,$B291:$B1345,$B290,$D291:$D1345,$D291,$E291:$E1345,$E291,$F291:$F1345,$F291)</f>
        <v>150</v>
      </c>
      <c r="I290" s="40">
        <f>SUMIFS(I291:I1345,$B291:$B1345,$B290,$D291:$D1345,$D291,$E291:$E1345,$E291,$F291:$F1345,$F291)</f>
        <v>0</v>
      </c>
      <c r="J290" s="40">
        <f>SUMIFS(J291:J1345,$B291:$B1345,$B290,$D291:$D1345,$D291,$E291:$E1345,$E291,$F291:$F1345,$F291)</f>
        <v>150</v>
      </c>
      <c r="K290" s="40">
        <f>SUMIFS(K291:K1345,$B291:$B1345,$B290,$D291:$D1345,$D291,$E291:$E1345,$E291,$F291:$F1345,$F291)</f>
        <v>0</v>
      </c>
    </row>
    <row r="291" spans="1:11" s="16" customFormat="1" ht="37.799999999999997" customHeight="1">
      <c r="A291" s="20">
        <v>3</v>
      </c>
      <c r="B291" s="31">
        <v>955</v>
      </c>
      <c r="C291" s="32" t="s">
        <v>21</v>
      </c>
      <c r="D291" s="33" t="s">
        <v>85</v>
      </c>
      <c r="E291" s="33" t="s">
        <v>79</v>
      </c>
      <c r="F291" s="33" t="s">
        <v>165</v>
      </c>
      <c r="G291" s="33" t="s">
        <v>81</v>
      </c>
      <c r="H291" s="24">
        <v>150</v>
      </c>
      <c r="I291" s="25"/>
      <c r="J291" s="24">
        <v>150</v>
      </c>
      <c r="K291" s="25"/>
    </row>
    <row r="292" spans="1:11" s="16" customFormat="1" ht="46.8">
      <c r="A292" s="19">
        <v>2</v>
      </c>
      <c r="B292" s="37">
        <v>955</v>
      </c>
      <c r="C292" s="52" t="s">
        <v>35</v>
      </c>
      <c r="D292" s="39" t="s">
        <v>85</v>
      </c>
      <c r="E292" s="39" t="s">
        <v>79</v>
      </c>
      <c r="F292" s="39" t="s">
        <v>111</v>
      </c>
      <c r="G292" s="39"/>
      <c r="H292" s="40">
        <f>SUMIFS(H293:H1347,$B293:$B1347,$B292,$D293:$D1347,$D293,$E293:$E1347,$E293,$F293:$F1347,$F293)</f>
        <v>0</v>
      </c>
      <c r="I292" s="40">
        <f>SUMIFS(I293:I1347,$B293:$B1347,$B292,$D293:$D1347,$D293,$E293:$E1347,$E293,$F293:$F1347,$F293)</f>
        <v>0</v>
      </c>
      <c r="J292" s="40">
        <f>SUMIFS(J293:J1347,$B293:$B1347,$B292,$D293:$D1347,$D293,$E293:$E1347,$E293,$F293:$F1347,$F293)</f>
        <v>0</v>
      </c>
      <c r="K292" s="40">
        <f>SUMIFS(K293:K1347,$B293:$B1347,$B292,$D293:$D1347,$D293,$E293:$E1347,$E293,$F293:$F1347,$F293)</f>
        <v>0</v>
      </c>
    </row>
    <row r="293" spans="1:11" s="16" customFormat="1" ht="24" customHeight="1">
      <c r="A293" s="20">
        <v>3</v>
      </c>
      <c r="B293" s="31">
        <v>955</v>
      </c>
      <c r="C293" s="32" t="s">
        <v>169</v>
      </c>
      <c r="D293" s="33" t="s">
        <v>85</v>
      </c>
      <c r="E293" s="33" t="s">
        <v>79</v>
      </c>
      <c r="F293" s="33" t="s">
        <v>111</v>
      </c>
      <c r="G293" s="33" t="s">
        <v>129</v>
      </c>
      <c r="H293" s="24"/>
      <c r="I293" s="24"/>
      <c r="J293" s="24"/>
      <c r="K293" s="24"/>
    </row>
    <row r="294" spans="1:11" s="16" customFormat="1" ht="15.6">
      <c r="A294" s="17">
        <v>1</v>
      </c>
      <c r="B294" s="28">
        <v>955</v>
      </c>
      <c r="C294" s="29" t="s">
        <v>134</v>
      </c>
      <c r="D294" s="30" t="s">
        <v>85</v>
      </c>
      <c r="E294" s="30" t="s">
        <v>87</v>
      </c>
      <c r="F294" s="30"/>
      <c r="G294" s="30"/>
      <c r="H294" s="18">
        <f>SUMIFS(H295:H1350,$B295:$B1350,$B295,$D295:$D1350,$D295,$E295:$E1350,$E295)/2</f>
        <v>6152.1</v>
      </c>
      <c r="I294" s="18">
        <f>SUMIFS(I295:I1350,$B295:$B1350,$B295,$D295:$D1350,$D295,$E295:$E1350,$E295)/2</f>
        <v>3720.2</v>
      </c>
      <c r="J294" s="18">
        <f>SUMIFS(J295:J1350,$B295:$B1350,$B295,$D295:$D1350,$D295,$E295:$E1350,$E295)/2</f>
        <v>6152.1</v>
      </c>
      <c r="K294" s="18">
        <f>SUMIFS(K295:K1350,$B295:$B1350,$B295,$D295:$D1350,$D295,$E295:$E1350,$E295)/2</f>
        <v>3720.2</v>
      </c>
    </row>
    <row r="295" spans="1:11" s="16" customFormat="1" ht="31.2">
      <c r="A295" s="19">
        <v>2</v>
      </c>
      <c r="B295" s="37">
        <v>955</v>
      </c>
      <c r="C295" s="38" t="s">
        <v>179</v>
      </c>
      <c r="D295" s="39" t="s">
        <v>85</v>
      </c>
      <c r="E295" s="39" t="s">
        <v>87</v>
      </c>
      <c r="F295" s="39" t="s">
        <v>66</v>
      </c>
      <c r="G295" s="39"/>
      <c r="H295" s="40">
        <f>SUMIFS(H296:H1350,$B296:$B1350,$B295,$D296:$D1350,$D296,$E296:$E1350,$E296,$F296:$F1350,$F296)</f>
        <v>6152.1</v>
      </c>
      <c r="I295" s="40">
        <f>SUMIFS(I296:I1350,$B296:$B1350,$B295,$D296:$D1350,$D296,$E296:$E1350,$E296,$F296:$F1350,$F296)</f>
        <v>3720.2</v>
      </c>
      <c r="J295" s="40">
        <f>SUMIFS(J296:J1350,$B296:$B1350,$B295,$D296:$D1350,$D296,$E296:$E1350,$E296,$F296:$F1350,$F296)</f>
        <v>6152.1</v>
      </c>
      <c r="K295" s="40">
        <f>SUMIFS(K296:K1350,$B296:$B1350,$B295,$D296:$D1350,$D296,$E296:$E1350,$E296,$F296:$F1350,$F296)</f>
        <v>3720.2</v>
      </c>
    </row>
    <row r="296" spans="1:11" s="16" customFormat="1" ht="37.200000000000003" customHeight="1">
      <c r="A296" s="20">
        <v>3</v>
      </c>
      <c r="B296" s="31">
        <v>955</v>
      </c>
      <c r="C296" s="32" t="s">
        <v>21</v>
      </c>
      <c r="D296" s="33" t="s">
        <v>85</v>
      </c>
      <c r="E296" s="33" t="s">
        <v>87</v>
      </c>
      <c r="F296" s="33" t="s">
        <v>66</v>
      </c>
      <c r="G296" s="33" t="s">
        <v>81</v>
      </c>
      <c r="H296" s="24">
        <v>6152.1</v>
      </c>
      <c r="I296" s="24">
        <v>3720.2</v>
      </c>
      <c r="J296" s="24">
        <v>6152.1</v>
      </c>
      <c r="K296" s="24">
        <v>3720.2</v>
      </c>
    </row>
    <row r="297" spans="1:11" s="16" customFormat="1" ht="31.2">
      <c r="A297" s="17">
        <v>1</v>
      </c>
      <c r="B297" s="28">
        <v>955</v>
      </c>
      <c r="C297" s="29" t="s">
        <v>27</v>
      </c>
      <c r="D297" s="30" t="s">
        <v>85</v>
      </c>
      <c r="E297" s="30" t="s">
        <v>71</v>
      </c>
      <c r="F297" s="30"/>
      <c r="G297" s="30"/>
      <c r="H297" s="18">
        <f>SUMIFS(H298:H1353,$B298:$B1353,$B298,$D298:$D1353,$D298,$E298:$E1353,$E298)/2</f>
        <v>1700.4</v>
      </c>
      <c r="I297" s="18">
        <f>SUMIFS(I298:I1353,$B298:$B1353,$B298,$D298:$D1353,$D298,$E298:$E1353,$E298)/2</f>
        <v>576.9</v>
      </c>
      <c r="J297" s="18">
        <f>SUMIFS(J298:J1353,$B298:$B1353,$B298,$D298:$D1353,$D298,$E298:$E1353,$E298)/2</f>
        <v>1700.4</v>
      </c>
      <c r="K297" s="18">
        <f>SUMIFS(K298:K1353,$B298:$B1353,$B298,$D298:$D1353,$D298,$E298:$E1353,$E298)/2</f>
        <v>576.9</v>
      </c>
    </row>
    <row r="298" spans="1:11" s="16" customFormat="1" ht="62.4">
      <c r="A298" s="19">
        <v>2</v>
      </c>
      <c r="B298" s="37">
        <v>955</v>
      </c>
      <c r="C298" s="38" t="s">
        <v>172</v>
      </c>
      <c r="D298" s="39" t="s">
        <v>85</v>
      </c>
      <c r="E298" s="39" t="s">
        <v>71</v>
      </c>
      <c r="F298" s="39" t="s">
        <v>28</v>
      </c>
      <c r="G298" s="39"/>
      <c r="H298" s="40">
        <f>SUMIFS(H299:H1353,$B299:$B1353,$B298,$D299:$D1353,$D299,$E299:$E1353,$E299,$F299:$F1353,$F299)</f>
        <v>920</v>
      </c>
      <c r="I298" s="40">
        <f>SUMIFS(I299:I1353,$B299:$B1353,$B298,$D299:$D1353,$D299,$E299:$E1353,$E299,$F299:$F1353,$F299)</f>
        <v>0</v>
      </c>
      <c r="J298" s="40">
        <f>SUMIFS(J299:J1353,$B299:$B1353,$B298,$D299:$D1353,$D299,$E299:$E1353,$E299,$F299:$F1353,$F299)</f>
        <v>920</v>
      </c>
      <c r="K298" s="40">
        <f>SUMIFS(K299:K1353,$B299:$B1353,$B298,$D299:$D1353,$D299,$E299:$E1353,$E299,$F299:$F1353,$F299)</f>
        <v>0</v>
      </c>
    </row>
    <row r="299" spans="1:11" s="16" customFormat="1" ht="15.6">
      <c r="A299" s="20">
        <v>3</v>
      </c>
      <c r="B299" s="31">
        <v>955</v>
      </c>
      <c r="C299" s="32" t="s">
        <v>46</v>
      </c>
      <c r="D299" s="33" t="s">
        <v>85</v>
      </c>
      <c r="E299" s="33" t="s">
        <v>71</v>
      </c>
      <c r="F299" s="33" t="s">
        <v>28</v>
      </c>
      <c r="G299" s="33" t="s">
        <v>92</v>
      </c>
      <c r="H299" s="24">
        <v>920</v>
      </c>
      <c r="I299" s="24"/>
      <c r="J299" s="24">
        <v>920</v>
      </c>
      <c r="K299" s="24"/>
    </row>
    <row r="300" spans="1:11" s="16" customFormat="1" ht="93.6">
      <c r="A300" s="19">
        <v>2</v>
      </c>
      <c r="B300" s="37">
        <v>955</v>
      </c>
      <c r="C300" s="38" t="s">
        <v>204</v>
      </c>
      <c r="D300" s="39" t="s">
        <v>85</v>
      </c>
      <c r="E300" s="39" t="s">
        <v>71</v>
      </c>
      <c r="F300" s="39" t="s">
        <v>29</v>
      </c>
      <c r="G300" s="39"/>
      <c r="H300" s="40">
        <f>SUMIFS(H301:H1355,$B301:$B1355,$B300,$D301:$D1355,$D301,$E301:$E1355,$E301,$F301:$F1355,$F301)</f>
        <v>0</v>
      </c>
      <c r="I300" s="40">
        <f>SUMIFS(I301:I1355,$B301:$B1355,$B300,$D301:$D1355,$D301,$E301:$E1355,$E301,$F301:$F1355,$F301)</f>
        <v>0</v>
      </c>
      <c r="J300" s="40">
        <f>SUMIFS(J301:J1355,$B301:$B1355,$B300,$D301:$D1355,$D301,$E301:$E1355,$E301,$F301:$F1355,$F301)</f>
        <v>0</v>
      </c>
      <c r="K300" s="40">
        <f>SUMIFS(K301:K1355,$B301:$B1355,$B300,$D301:$D1355,$D301,$E301:$E1355,$E301,$F301:$F1355,$F301)</f>
        <v>0</v>
      </c>
    </row>
    <row r="301" spans="1:11" s="16" customFormat="1" ht="78">
      <c r="A301" s="20">
        <v>3</v>
      </c>
      <c r="B301" s="31">
        <v>955</v>
      </c>
      <c r="C301" s="32" t="s">
        <v>151</v>
      </c>
      <c r="D301" s="33" t="s">
        <v>85</v>
      </c>
      <c r="E301" s="33" t="s">
        <v>71</v>
      </c>
      <c r="F301" s="33" t="s">
        <v>29</v>
      </c>
      <c r="G301" s="33" t="s">
        <v>95</v>
      </c>
      <c r="H301" s="24">
        <v>0</v>
      </c>
      <c r="I301" s="24"/>
      <c r="J301" s="24">
        <v>0</v>
      </c>
      <c r="K301" s="24"/>
    </row>
    <row r="302" spans="1:11" s="16" customFormat="1" ht="62.4">
      <c r="A302" s="19">
        <v>2</v>
      </c>
      <c r="B302" s="37">
        <v>955</v>
      </c>
      <c r="C302" s="38" t="s">
        <v>184</v>
      </c>
      <c r="D302" s="39" t="s">
        <v>85</v>
      </c>
      <c r="E302" s="39" t="s">
        <v>71</v>
      </c>
      <c r="F302" s="39" t="s">
        <v>33</v>
      </c>
      <c r="G302" s="39"/>
      <c r="H302" s="40">
        <f>SUMIFS(H303:H1357,$B303:$B1357,$B302,$D303:$D1357,$D303,$E303:$E1357,$E303,$F303:$F1357,$F303)</f>
        <v>780.40000000000009</v>
      </c>
      <c r="I302" s="40">
        <f>SUMIFS(I303:I1357,$B303:$B1357,$B302,$D303:$D1357,$D303,$E303:$E1357,$E303,$F303:$F1357,$F303)</f>
        <v>576.9</v>
      </c>
      <c r="J302" s="40">
        <f>SUMIFS(J303:J1357,$B303:$B1357,$B302,$D303:$D1357,$D303,$E303:$E1357,$E303,$F303:$F1357,$F303)</f>
        <v>780.40000000000009</v>
      </c>
      <c r="K302" s="40">
        <f>SUMIFS(K303:K1357,$B303:$B1357,$B302,$D303:$D1357,$D303,$E303:$E1357,$E303,$F303:$F1357,$F303)</f>
        <v>576.9</v>
      </c>
    </row>
    <row r="303" spans="1:11" s="16" customFormat="1" ht="33.6" customHeight="1">
      <c r="A303" s="20">
        <v>3</v>
      </c>
      <c r="B303" s="31">
        <v>955</v>
      </c>
      <c r="C303" s="32" t="s">
        <v>11</v>
      </c>
      <c r="D303" s="33" t="s">
        <v>85</v>
      </c>
      <c r="E303" s="33" t="s">
        <v>71</v>
      </c>
      <c r="F303" s="33" t="s">
        <v>33</v>
      </c>
      <c r="G303" s="33" t="s">
        <v>73</v>
      </c>
      <c r="H303" s="24">
        <v>714.2</v>
      </c>
      <c r="I303" s="24">
        <v>510.7</v>
      </c>
      <c r="J303" s="24">
        <v>714.2</v>
      </c>
      <c r="K303" s="24">
        <v>510.7</v>
      </c>
    </row>
    <row r="304" spans="1:11" s="16" customFormat="1" ht="46.8">
      <c r="A304" s="20">
        <v>3</v>
      </c>
      <c r="B304" s="31">
        <v>955</v>
      </c>
      <c r="C304" s="32" t="s">
        <v>12</v>
      </c>
      <c r="D304" s="33" t="s">
        <v>85</v>
      </c>
      <c r="E304" s="33" t="s">
        <v>71</v>
      </c>
      <c r="F304" s="33" t="s">
        <v>33</v>
      </c>
      <c r="G304" s="33" t="s">
        <v>74</v>
      </c>
      <c r="H304" s="24">
        <v>66.2</v>
      </c>
      <c r="I304" s="24">
        <v>66.2</v>
      </c>
      <c r="J304" s="24">
        <v>66.2</v>
      </c>
      <c r="K304" s="24">
        <v>66.2</v>
      </c>
    </row>
    <row r="305" spans="1:11" s="16" customFormat="1" ht="46.8">
      <c r="A305" s="19">
        <v>2</v>
      </c>
      <c r="B305" s="37">
        <v>955</v>
      </c>
      <c r="C305" s="38" t="s">
        <v>162</v>
      </c>
      <c r="D305" s="39" t="s">
        <v>85</v>
      </c>
      <c r="E305" s="39" t="s">
        <v>71</v>
      </c>
      <c r="F305" s="39" t="s">
        <v>157</v>
      </c>
      <c r="G305" s="39"/>
      <c r="H305" s="40">
        <f>SUMIFS(H306:H1360,$B306:$B1360,$B305,$D306:$D1360,$D306,$E306:$E1360,$E306,$F306:$F1360,$F306)</f>
        <v>0</v>
      </c>
      <c r="I305" s="40">
        <f>SUMIFS(I306:I1360,$B306:$B1360,$B305,$D306:$D1360,$D306,$E306:$E1360,$E306,$F306:$F1360,$F306)</f>
        <v>0</v>
      </c>
      <c r="J305" s="40">
        <f>SUMIFS(J306:J1360,$B306:$B1360,$B305,$D306:$D1360,$D306,$E306:$E1360,$E306,$F306:$F1360,$F306)</f>
        <v>0</v>
      </c>
      <c r="K305" s="40">
        <f>SUMIFS(K306:K1360,$B306:$B1360,$B305,$D306:$D1360,$D306,$E306:$E1360,$E306,$F306:$F1360,$F306)</f>
        <v>0</v>
      </c>
    </row>
    <row r="306" spans="1:11" s="16" customFormat="1" ht="15.6">
      <c r="A306" s="20">
        <v>3</v>
      </c>
      <c r="B306" s="31">
        <v>955</v>
      </c>
      <c r="C306" s="32" t="s">
        <v>46</v>
      </c>
      <c r="D306" s="33" t="s">
        <v>85</v>
      </c>
      <c r="E306" s="33" t="s">
        <v>71</v>
      </c>
      <c r="F306" s="33" t="s">
        <v>157</v>
      </c>
      <c r="G306" s="33" t="s">
        <v>92</v>
      </c>
      <c r="H306" s="24"/>
      <c r="I306" s="24"/>
      <c r="J306" s="24"/>
      <c r="K306" s="24"/>
    </row>
    <row r="307" spans="1:11" s="16" customFormat="1" ht="15.6">
      <c r="A307" s="17">
        <v>1</v>
      </c>
      <c r="B307" s="28">
        <v>955</v>
      </c>
      <c r="C307" s="29" t="s">
        <v>30</v>
      </c>
      <c r="D307" s="30" t="s">
        <v>86</v>
      </c>
      <c r="E307" s="30" t="s">
        <v>70</v>
      </c>
      <c r="F307" s="30" t="s">
        <v>7</v>
      </c>
      <c r="G307" s="30" t="s">
        <v>72</v>
      </c>
      <c r="H307" s="18">
        <f>SUMIFS(H308:H1363,$B308:$B1363,$B308,$D308:$D1363,$D308,$E308:$E1363,$E308)/2</f>
        <v>3876.9000000000005</v>
      </c>
      <c r="I307" s="18">
        <f>SUMIFS(I308:I1363,$B308:$B1363,$B308,$D308:$D1363,$D308,$E308:$E1363,$E308)/2</f>
        <v>0</v>
      </c>
      <c r="J307" s="18">
        <f>SUMIFS(J308:J1363,$B308:$B1363,$B308,$D308:$D1363,$D308,$E308:$E1363,$E308)/2</f>
        <v>3876.9000000000005</v>
      </c>
      <c r="K307" s="18">
        <f>SUMIFS(K308:K1363,$B308:$B1363,$B308,$D308:$D1363,$D308,$E308:$E1363,$E308)/2</f>
        <v>0</v>
      </c>
    </row>
    <row r="308" spans="1:11" s="16" customFormat="1" ht="46.8">
      <c r="A308" s="19">
        <v>2</v>
      </c>
      <c r="B308" s="37">
        <v>955</v>
      </c>
      <c r="C308" s="38" t="s">
        <v>201</v>
      </c>
      <c r="D308" s="39" t="s">
        <v>86</v>
      </c>
      <c r="E308" s="39" t="s">
        <v>70</v>
      </c>
      <c r="F308" s="39" t="s">
        <v>31</v>
      </c>
      <c r="G308" s="39"/>
      <c r="H308" s="40">
        <f>SUMIFS(H309:H1363,$B309:$B1363,$B308,$D309:$D1363,$D309,$E309:$E1363,$E309,$F309:$F1363,$F309)</f>
        <v>3038.3</v>
      </c>
      <c r="I308" s="40">
        <f>SUMIFS(I309:I1363,$B309:$B1363,$B308,$D309:$D1363,$D309,$E309:$E1363,$E309,$F309:$F1363,$F309)</f>
        <v>0</v>
      </c>
      <c r="J308" s="40">
        <f>SUMIFS(J309:J1363,$B309:$B1363,$B308,$D309:$D1363,$D309,$E309:$E1363,$E309,$F309:$F1363,$F309)</f>
        <v>3038.3</v>
      </c>
      <c r="K308" s="40">
        <f>SUMIFS(K309:K1363,$B309:$B1363,$B308,$D309:$D1363,$D309,$E309:$E1363,$E309,$F309:$F1363,$F309)</f>
        <v>0</v>
      </c>
    </row>
    <row r="309" spans="1:11" s="16" customFormat="1" ht="15.6">
      <c r="A309" s="20">
        <v>3</v>
      </c>
      <c r="B309" s="31">
        <v>955</v>
      </c>
      <c r="C309" s="32" t="s">
        <v>46</v>
      </c>
      <c r="D309" s="33" t="s">
        <v>86</v>
      </c>
      <c r="E309" s="33" t="s">
        <v>70</v>
      </c>
      <c r="F309" s="33" t="s">
        <v>31</v>
      </c>
      <c r="G309" s="33" t="s">
        <v>92</v>
      </c>
      <c r="H309" s="24">
        <v>3038.3</v>
      </c>
      <c r="I309" s="25"/>
      <c r="J309" s="24">
        <v>3038.3</v>
      </c>
      <c r="K309" s="25"/>
    </row>
    <row r="310" spans="1:11" s="16" customFormat="1" ht="46.8">
      <c r="A310" s="19">
        <v>2</v>
      </c>
      <c r="B310" s="37">
        <v>955</v>
      </c>
      <c r="C310" s="38" t="s">
        <v>203</v>
      </c>
      <c r="D310" s="39" t="s">
        <v>86</v>
      </c>
      <c r="E310" s="39" t="s">
        <v>70</v>
      </c>
      <c r="F310" s="39" t="s">
        <v>202</v>
      </c>
      <c r="G310" s="39"/>
      <c r="H310" s="40">
        <f>SUMIFS(H311:H1365,$B311:$B1365,$B310,$D311:$D1365,$D311,$E311:$E1365,$E311,$F311:$F1365,$F311)</f>
        <v>828.6</v>
      </c>
      <c r="I310" s="40">
        <f>SUMIFS(I311:I1365,$B311:$B1365,$B310,$D311:$D1365,$D311,$E311:$E1365,$E311,$F311:$F1365,$F311)</f>
        <v>0</v>
      </c>
      <c r="J310" s="40">
        <f>SUMIFS(J311:J1365,$B311:$B1365,$B310,$D311:$D1365,$D311,$E311:$E1365,$E311,$F311:$F1365,$F311)</f>
        <v>828.6</v>
      </c>
      <c r="K310" s="40">
        <f>SUMIFS(K311:K1365,$B311:$B1365,$B310,$D311:$D1365,$D311,$E311:$E1365,$E311,$F311:$F1365,$F311)</f>
        <v>0</v>
      </c>
    </row>
    <row r="311" spans="1:11" s="16" customFormat="1" ht="15.6">
      <c r="A311" s="20">
        <v>3</v>
      </c>
      <c r="B311" s="31">
        <v>955</v>
      </c>
      <c r="C311" s="32" t="s">
        <v>46</v>
      </c>
      <c r="D311" s="33" t="s">
        <v>86</v>
      </c>
      <c r="E311" s="33" t="s">
        <v>70</v>
      </c>
      <c r="F311" s="33" t="s">
        <v>202</v>
      </c>
      <c r="G311" s="33" t="s">
        <v>92</v>
      </c>
      <c r="H311" s="24">
        <v>828.6</v>
      </c>
      <c r="I311" s="25"/>
      <c r="J311" s="24">
        <v>828.6</v>
      </c>
      <c r="K311" s="25"/>
    </row>
    <row r="312" spans="1:11" s="16" customFormat="1" ht="46.8">
      <c r="A312" s="19">
        <v>2</v>
      </c>
      <c r="B312" s="37">
        <v>955</v>
      </c>
      <c r="C312" s="38" t="s">
        <v>141</v>
      </c>
      <c r="D312" s="39" t="s">
        <v>86</v>
      </c>
      <c r="E312" s="39" t="s">
        <v>70</v>
      </c>
      <c r="F312" s="39" t="s">
        <v>60</v>
      </c>
      <c r="G312" s="39"/>
      <c r="H312" s="40">
        <f>SUMIFS(H313:H1367,$B313:$B1367,$B312,$D313:$D1367,$D313,$E313:$E1367,$E313,$F313:$F1367,$F313)</f>
        <v>0</v>
      </c>
      <c r="I312" s="40">
        <f>SUMIFS(I313:I1367,$B313:$B1367,$B312,$D313:$D1367,$D313,$E313:$E1367,$E313,$F313:$F1367,$F313)</f>
        <v>0</v>
      </c>
      <c r="J312" s="40">
        <f>SUMIFS(J313:J1367,$B313:$B1367,$B312,$D313:$D1367,$D313,$E313:$E1367,$E313,$F313:$F1367,$F313)</f>
        <v>0</v>
      </c>
      <c r="K312" s="40">
        <f>SUMIFS(K313:K1367,$B313:$B1367,$B312,$D313:$D1367,$D313,$E313:$E1367,$E313,$F313:$F1367,$F313)</f>
        <v>0</v>
      </c>
    </row>
    <row r="313" spans="1:11" s="16" customFormat="1" ht="146.4" customHeight="1">
      <c r="A313" s="20">
        <v>3</v>
      </c>
      <c r="B313" s="31">
        <v>955</v>
      </c>
      <c r="C313" s="32" t="s">
        <v>116</v>
      </c>
      <c r="D313" s="33" t="s">
        <v>86</v>
      </c>
      <c r="E313" s="33" t="s">
        <v>70</v>
      </c>
      <c r="F313" s="33" t="s">
        <v>60</v>
      </c>
      <c r="G313" s="33" t="s">
        <v>114</v>
      </c>
      <c r="H313" s="24"/>
      <c r="I313" s="24"/>
      <c r="J313" s="24"/>
      <c r="K313" s="24"/>
    </row>
    <row r="314" spans="1:11" s="16" customFormat="1" ht="46.8">
      <c r="A314" s="19">
        <v>2</v>
      </c>
      <c r="B314" s="37">
        <v>955</v>
      </c>
      <c r="C314" s="38" t="s">
        <v>150</v>
      </c>
      <c r="D314" s="39" t="s">
        <v>86</v>
      </c>
      <c r="E314" s="39" t="s">
        <v>70</v>
      </c>
      <c r="F314" s="39" t="s">
        <v>149</v>
      </c>
      <c r="G314" s="39"/>
      <c r="H314" s="40">
        <f>SUMIFS(H315:H1369,$B315:$B1369,$B314,$D315:$D1369,$D315,$E315:$E1369,$E315,$F315:$F1369,$F315)</f>
        <v>10</v>
      </c>
      <c r="I314" s="40">
        <f>SUMIFS(I315:I1369,$B315:$B1369,$B314,$D315:$D1369,$D315,$E315:$E1369,$E315,$F315:$F1369,$F315)</f>
        <v>0</v>
      </c>
      <c r="J314" s="40">
        <f>SUMIFS(J315:J1369,$B315:$B1369,$B314,$D315:$D1369,$D315,$E315:$E1369,$E315,$F315:$F1369,$F315)</f>
        <v>10</v>
      </c>
      <c r="K314" s="40">
        <f>SUMIFS(K315:K1369,$B315:$B1369,$B314,$D315:$D1369,$D315,$E315:$E1369,$E315,$F315:$F1369,$F315)</f>
        <v>0</v>
      </c>
    </row>
    <row r="315" spans="1:11" s="16" customFormat="1" ht="15.6">
      <c r="A315" s="20">
        <v>3</v>
      </c>
      <c r="B315" s="31">
        <v>955</v>
      </c>
      <c r="C315" s="32" t="s">
        <v>46</v>
      </c>
      <c r="D315" s="33" t="s">
        <v>86</v>
      </c>
      <c r="E315" s="33" t="s">
        <v>70</v>
      </c>
      <c r="F315" s="33" t="s">
        <v>149</v>
      </c>
      <c r="G315" s="33" t="s">
        <v>92</v>
      </c>
      <c r="H315" s="24">
        <v>10</v>
      </c>
      <c r="I315" s="25"/>
      <c r="J315" s="24">
        <v>10</v>
      </c>
      <c r="K315" s="25"/>
    </row>
    <row r="316" spans="1:11" s="16" customFormat="1" ht="15.6">
      <c r="A316" s="17">
        <v>1</v>
      </c>
      <c r="B316" s="28">
        <v>955</v>
      </c>
      <c r="C316" s="29" t="s">
        <v>67</v>
      </c>
      <c r="D316" s="30" t="s">
        <v>88</v>
      </c>
      <c r="E316" s="30" t="s">
        <v>89</v>
      </c>
      <c r="F316" s="30" t="s">
        <v>7</v>
      </c>
      <c r="G316" s="30" t="s">
        <v>72</v>
      </c>
      <c r="H316" s="18">
        <f>SUMIFS(H317:H1372,$B317:$B1372,$B317,$D317:$D1372,$D317,$E317:$E1372,$E317)/2</f>
        <v>5845.9000000000005</v>
      </c>
      <c r="I316" s="18">
        <f>SUMIFS(I317:I1372,$B317:$B1372,$B317,$D317:$D1372,$D317,$E317:$E1372,$E317)/2</f>
        <v>0</v>
      </c>
      <c r="J316" s="18">
        <f>SUMIFS(J317:J1372,$B317:$B1372,$B317,$D317:$D1372,$D317,$E317:$E1372,$E317)/2</f>
        <v>5845.9000000000005</v>
      </c>
      <c r="K316" s="18">
        <f>SUMIFS(K317:K1372,$B317:$B1372,$B317,$D317:$D1372,$D317,$E317:$E1372,$E317)/2</f>
        <v>0</v>
      </c>
    </row>
    <row r="317" spans="1:11" s="16" customFormat="1" ht="46.8">
      <c r="A317" s="19">
        <v>2</v>
      </c>
      <c r="B317" s="37">
        <v>955</v>
      </c>
      <c r="C317" s="42" t="s">
        <v>196</v>
      </c>
      <c r="D317" s="39" t="s">
        <v>88</v>
      </c>
      <c r="E317" s="39" t="s">
        <v>89</v>
      </c>
      <c r="F317" s="39" t="s">
        <v>68</v>
      </c>
      <c r="G317" s="39"/>
      <c r="H317" s="40">
        <f>SUMIFS(H318:H1372,$B318:$B1372,$B317,$D318:$D1372,$D318,$E318:$E1372,$E318,$F318:$F1372,$F318)</f>
        <v>4450.7</v>
      </c>
      <c r="I317" s="40">
        <f>SUMIFS(I318:I1372,$B318:$B1372,$B317,$D318:$D1372,$D318,$E318:$E1372,$E318,$F318:$F1372,$F318)</f>
        <v>0</v>
      </c>
      <c r="J317" s="40">
        <f>SUMIFS(J318:J1372,$B318:$B1372,$B317,$D318:$D1372,$D318,$E318:$E1372,$E318,$F318:$F1372,$F318)</f>
        <v>4450.7</v>
      </c>
      <c r="K317" s="40">
        <f>SUMIFS(K318:K1372,$B318:$B1372,$B317,$D318:$D1372,$D318,$E318:$E1372,$E318,$F318:$F1372,$F318)</f>
        <v>0</v>
      </c>
    </row>
    <row r="318" spans="1:11" s="16" customFormat="1" ht="15.6">
      <c r="A318" s="20">
        <v>3</v>
      </c>
      <c r="B318" s="31">
        <v>955</v>
      </c>
      <c r="C318" s="32" t="s">
        <v>46</v>
      </c>
      <c r="D318" s="33" t="s">
        <v>88</v>
      </c>
      <c r="E318" s="33" t="s">
        <v>89</v>
      </c>
      <c r="F318" s="33" t="s">
        <v>68</v>
      </c>
      <c r="G318" s="33" t="s">
        <v>92</v>
      </c>
      <c r="H318" s="24">
        <v>4450.7</v>
      </c>
      <c r="I318" s="25"/>
      <c r="J318" s="24">
        <v>4450.7</v>
      </c>
      <c r="K318" s="25"/>
    </row>
    <row r="319" spans="1:11" s="16" customFormat="1" ht="109.2">
      <c r="A319" s="19">
        <v>2</v>
      </c>
      <c r="B319" s="37">
        <v>955</v>
      </c>
      <c r="C319" s="42" t="s">
        <v>197</v>
      </c>
      <c r="D319" s="39" t="s">
        <v>88</v>
      </c>
      <c r="E319" s="39" t="s">
        <v>89</v>
      </c>
      <c r="F319" s="39" t="s">
        <v>126</v>
      </c>
      <c r="G319" s="39" t="s">
        <v>72</v>
      </c>
      <c r="H319" s="40">
        <f>SUMIFS(H320:H1374,$B320:$B1374,$B319,$D320:$D1374,$D320,$E320:$E1374,$E320,$F320:$F1374,$F320)</f>
        <v>1315.2</v>
      </c>
      <c r="I319" s="40">
        <f>SUMIFS(I320:I1374,$B320:$B1374,$B319,$D320:$D1374,$D320,$E320:$E1374,$E320,$F320:$F1374,$F320)</f>
        <v>0</v>
      </c>
      <c r="J319" s="40">
        <f>SUMIFS(J320:J1374,$B320:$B1374,$B319,$D320:$D1374,$D320,$E320:$E1374,$E320,$F320:$F1374,$F320)</f>
        <v>1315.2</v>
      </c>
      <c r="K319" s="40">
        <f>SUMIFS(K320:K1374,$B320:$B1374,$B319,$D320:$D1374,$D320,$E320:$E1374,$E320,$F320:$F1374,$F320)</f>
        <v>0</v>
      </c>
    </row>
    <row r="320" spans="1:11" s="16" customFormat="1" ht="15.6">
      <c r="A320" s="20">
        <v>3</v>
      </c>
      <c r="B320" s="31">
        <v>955</v>
      </c>
      <c r="C320" s="32" t="s">
        <v>46</v>
      </c>
      <c r="D320" s="33" t="s">
        <v>88</v>
      </c>
      <c r="E320" s="33" t="s">
        <v>89</v>
      </c>
      <c r="F320" s="33" t="s">
        <v>126</v>
      </c>
      <c r="G320" s="33" t="s">
        <v>92</v>
      </c>
      <c r="H320" s="24">
        <v>1315.2</v>
      </c>
      <c r="I320" s="25"/>
      <c r="J320" s="24">
        <v>1315.2</v>
      </c>
      <c r="K320" s="25"/>
    </row>
    <row r="321" spans="1:11" s="16" customFormat="1" ht="62.4">
      <c r="A321" s="19">
        <v>2</v>
      </c>
      <c r="B321" s="37">
        <v>955</v>
      </c>
      <c r="C321" s="38" t="s">
        <v>124</v>
      </c>
      <c r="D321" s="39" t="s">
        <v>88</v>
      </c>
      <c r="E321" s="39" t="s">
        <v>89</v>
      </c>
      <c r="F321" s="39" t="s">
        <v>125</v>
      </c>
      <c r="G321" s="39"/>
      <c r="H321" s="40">
        <f>SUMIFS(H322:H1376,$B322:$B1376,$B321,$D322:$D1376,$D322,$E322:$E1376,$E322,$F322:$F1376,$F322)</f>
        <v>80</v>
      </c>
      <c r="I321" s="40">
        <f>SUMIFS(I322:I1376,$B322:$B1376,$B321,$D322:$D1376,$D322,$E322:$E1376,$E322,$F322:$F1376,$F322)</f>
        <v>0</v>
      </c>
      <c r="J321" s="40">
        <f>SUMIFS(J322:J1376,$B322:$B1376,$B321,$D322:$D1376,$D322,$E322:$E1376,$E322,$F322:$F1376,$F322)</f>
        <v>80</v>
      </c>
      <c r="K321" s="40">
        <f>SUMIFS(K322:K1376,$B322:$B1376,$B321,$D322:$D1376,$D322,$E322:$E1376,$E322,$F322:$F1376,$F322)</f>
        <v>0</v>
      </c>
    </row>
    <row r="322" spans="1:11" s="16" customFormat="1" ht="15.6">
      <c r="A322" s="20">
        <v>3</v>
      </c>
      <c r="B322" s="31">
        <v>955</v>
      </c>
      <c r="C322" s="32" t="s">
        <v>46</v>
      </c>
      <c r="D322" s="33" t="s">
        <v>88</v>
      </c>
      <c r="E322" s="33" t="s">
        <v>89</v>
      </c>
      <c r="F322" s="33" t="s">
        <v>125</v>
      </c>
      <c r="G322" s="33" t="s">
        <v>92</v>
      </c>
      <c r="H322" s="24">
        <v>80</v>
      </c>
      <c r="I322" s="25"/>
      <c r="J322" s="24">
        <v>80</v>
      </c>
      <c r="K322" s="25"/>
    </row>
    <row r="323" spans="1:11" s="16" customFormat="1" ht="15.6">
      <c r="A323" s="21"/>
      <c r="B323" s="35"/>
      <c r="C323" s="35" t="s">
        <v>69</v>
      </c>
      <c r="D323" s="36"/>
      <c r="E323" s="36"/>
      <c r="F323" s="36" t="s">
        <v>7</v>
      </c>
      <c r="G323" s="36"/>
      <c r="H323" s="22">
        <f>SUMIF($A14:$A323,$A14,H14:H323)</f>
        <v>627723.79999999993</v>
      </c>
      <c r="I323" s="22">
        <f>SUMIF($A14:$A323,$A14,I14:I323)</f>
        <v>168973.40000000011</v>
      </c>
      <c r="J323" s="22">
        <f>SUMIF($A14:$A323,$A14,J14:J323)</f>
        <v>633578.20000000007</v>
      </c>
      <c r="K323" s="22">
        <f>SUMIF($A14:$A323,$A14,K14:K323)</f>
        <v>174856.8000000001</v>
      </c>
    </row>
    <row r="327" spans="1:11">
      <c r="H327" s="23"/>
      <c r="J327" s="23"/>
    </row>
  </sheetData>
  <autoFilter ref="A6:I323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105</v>
      </c>
      <c r="C3" s="78" t="s">
        <v>103</v>
      </c>
      <c r="D3" s="81" t="s">
        <v>97</v>
      </c>
      <c r="E3" s="81"/>
      <c r="F3" s="81" t="s">
        <v>98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96</v>
      </c>
      <c r="F7" s="81" t="s">
        <v>6</v>
      </c>
      <c r="G7" s="81" t="s">
        <v>96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100</v>
      </c>
      <c r="D11" s="4">
        <f>SUMIF('Приложение №4'!$A$14:$A1089,0,'Приложение №4'!$H$14:$H1089)</f>
        <v>627723.79999999993</v>
      </c>
      <c r="E11" s="4">
        <f>SUMIF('Приложение №4'!$A$14:$A1089,0,'Приложение №4'!$I$14:$I1089)</f>
        <v>168973.40000000011</v>
      </c>
      <c r="F11" s="4" t="e">
        <f>SUMIF('Приложение №4'!$A$14:$A1089,0,'Приложение №4'!#REF!)</f>
        <v>#REF!</v>
      </c>
      <c r="G11" s="4" t="e">
        <f>SUMIF('Приложение №4'!$A$14:$A1089,0,'Приложение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№4'!$A$14:$A1090,1,'Приложение №4'!$H$14:$H1090)</f>
        <v>627723.80000000005</v>
      </c>
      <c r="E12" s="6">
        <f>SUMIF('Приложение №4'!$A$14:$A1090,1,'Приложение №4'!$I$14:$I1090)</f>
        <v>168973.40000000002</v>
      </c>
      <c r="F12" s="6" t="e">
        <f>SUMIF('Приложение №4'!$A$14:$A1090,1,'Приложение №4'!#REF!)</f>
        <v>#REF!</v>
      </c>
      <c r="G12" s="6" t="e">
        <f>SUMIF('Приложение №4'!$A$14:$A1090,1,'Приложение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№4'!$A$14:$A1091,2,'Приложение №4'!$H$14:$H1091)</f>
        <v>627723.79999999958</v>
      </c>
      <c r="E13" s="7">
        <f>SUMIF('Приложение №4'!$A$14:$A1091,2,'Приложение №4'!$I$14:$I1091)</f>
        <v>168973.40000000002</v>
      </c>
      <c r="F13" s="7" t="e">
        <f>SUMIF('Приложение №4'!$A$14:$A1091,2,'Приложение №4'!#REF!)</f>
        <v>#REF!</v>
      </c>
      <c r="G13" s="7" t="e">
        <f>SUMIF('Приложение №4'!$A$14:$A1091,2,'Приложение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№4'!$A$14:$A1092,3,'Приложение №4'!$H$14:$H1092)</f>
        <v>627723.79999999958</v>
      </c>
      <c r="E14" s="50">
        <f>SUMIF('Приложение №4'!$A$14:$A1092,3,'Приложение №4'!$I$14:$I1092)</f>
        <v>168973.40000000002</v>
      </c>
      <c r="F14" s="50" t="e">
        <f>SUMIF('Приложение №4'!$A$14:$A1092,3,'Приложение №4'!#REF!)</f>
        <v>#REF!</v>
      </c>
      <c r="G14" s="50" t="e">
        <f>SUMIF('Приложение №4'!$A$14:$A1092,3,'Приложение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2023-10-11T13:03:30Z</dcterms:modified>
</cp:coreProperties>
</file>