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<sst xmlns="http://schemas.openxmlformats.org/spreadsheetml/2006/main" count="113" uniqueCount="109">
  <si>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тыс.руб.</t>
  </si>
  <si>
    <t>Наименование</t>
  </si>
  <si>
    <t>2019 год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</si>
  <si>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</si>
  <si>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</si>
  <si>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</si>
  <si>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</si>
  <si>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</si>
  <si>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</si>
  <si>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</si>
  <si>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</si>
  <si>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</si>
  <si>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</si>
  <si>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</si>
  <si>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</si>
  <si>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</si>
  <si>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</si>
  <si>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</si>
  <si>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</si>
  <si>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</si>
  <si>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</si>
  <si>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</si>
  <si>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</si>
  <si>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Стимулирующие субсидии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</si>
  <si>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</si>
  <si>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</si>
  <si>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</si>
  <si>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</si>
  <si>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</si>
  <si>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</si>
  <si>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</si>
  <si>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</si>
  <si>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</si>
  <si>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</si>
  <si>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</si>
  <si>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</si>
  <si>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</si>
  <si>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</si>
  <si>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</si>
  <si>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</si>
  <si>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</si>
  <si>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</si>
  <si>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</si>
  <si>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</si>
  <si>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УСНО</t>
  </si>
  <si>
    <t>Прочие дотации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</si>
  <si>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</si>
  <si>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</si>
  <si>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</si>
  <si>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</si>
  <si>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</si>
  <si>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182 10503 01 0000 110</t>
  </si>
  <si>
    <t>182 10504 01 0000 110</t>
  </si>
  <si>
    <t>182 10502 01 0000 110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</si>
  <si>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</si>
  <si>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</si>
  <si>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</si>
  <si>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</si>
  <si>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</si>
  <si>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</si>
  <si>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</si>
  <si>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</si>
  <si>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</si>
  <si>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</si>
  <si>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</si>
  <si>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</si>
  <si>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</si>
  <si>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</si>
  <si>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</si>
  <si>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</si>
  <si>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</si>
  <si>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202 15001 05 0000 151</t>
  </si>
  <si>
    <t>202 19999 05 0000 151</t>
  </si>
  <si>
    <t>202 10000 05 0000 151</t>
  </si>
  <si>
    <t>202 20000 05 0000 151</t>
  </si>
  <si>
    <t>202 29999 05 0000 151</t>
  </si>
  <si>
    <t>202 30000 05 0000 151</t>
  </si>
  <si>
    <t>202 30024 05 0000 151</t>
  </si>
  <si>
    <t>202 39999 05 0000 151</t>
  </si>
  <si>
    <t>202 30027 05 0000 151</t>
  </si>
  <si>
    <t>202 40000 05 0000 151</t>
  </si>
  <si>
    <t>202 40014 05 0000 151</t>
  </si>
  <si>
    <t xml:space="preserve">Налог на доходы физических лиц                 </t>
  </si>
  <si>
    <t xml:space="preserve">Прогноз поступлений доходов в бюджет муниципального района </t>
  </si>
  <si>
    <t>Приложение 1</t>
  </si>
  <si>
    <t>Субвенции бюджетам муниципальных районов на развитие молочного скотоводства</t>
  </si>
  <si>
    <t>Резерв</t>
  </si>
  <si>
    <t>Расширение услуг</t>
  </si>
  <si>
    <t>Возмещение убытков</t>
  </si>
  <si>
    <t>Пояснение</t>
  </si>
  <si>
    <t>Рост з/пл 4 % бюдж.сфера</t>
  </si>
  <si>
    <t>Кинельский на 2019-2021 года.</t>
  </si>
  <si>
    <t>2021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</si>
  <si>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                                           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</si>
  <si>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</si>
  <si>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</si>
  <si>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</si>
  <si>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</si>
  <si>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</si>
  <si>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</si>
  <si>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</si>
  <si>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</si>
  <si>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</si>
  <si>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182 10501 01 0000 110</t>
  </si>
  <si>
    <t>2018 год</t>
  </si>
  <si>
    <t>Ожидаемое 2018</t>
  </si>
  <si>
    <t>Разовые поступления 4814,0 т.р., в т.ч.: (возмещение потерь с/х угодий 3714,0 т.р.и росприроднадзор - 1100,0 т.р.). С 2019 года изменение ФЗ, штрафы пойдут в ФБ и ОБ, останутся только от админ. комиссия.</t>
  </si>
  <si>
    <t>Факт на 01.10.2018</t>
  </si>
  <si>
    <t>Разовые поступления 15982,3 т.р. АО "Электрощит" и "ООО "СХП "Эко Продукт"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</si>
</sst>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justify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23.00390625" style="14" customWidth="1"/>
    <col min="2" max="2" width="39.00390625" style="14" customWidth="1"/>
    <col min="3" max="3" width="16.75390625" style="14" hidden="1" customWidth="1"/>
    <col min="4" max="4" width="14.25390625" style="14" hidden="1" customWidth="1"/>
    <col min="5" max="5" width="13.625" style="14" customWidth="1"/>
    <col min="6" max="7" width="13.75390625" style="14" customWidth="1"/>
    <col min="8" max="8" width="13.375" style="14" hidden="1" customWidth="1"/>
    <col min="9" max="9" width="15.00390625" style="14" hidden="1" customWidth="1"/>
    <col min="10" max="10" width="16.75390625" style="27" hidden="1" customWidth="1"/>
    <col min="11" max="11" width="35.00390625" style="14" hidden="1" customWidth="1"/>
    <col min="12" max="16384" width="9.125" style="14" customWidth="1"/>
  </cols>
  <sheetData>
    <row r="1" spans="6:7" ht="18.75">
      <c r="F1" s="48" t="s">
        <v>84</v>
      </c>
      <c r="G1" s="48"/>
    </row>
    <row r="2" spans="6:7" ht="141" customHeight="1">
      <c r="F2" s="48" t="s">
        <v>93</v>
      </c>
      <c r="G2" s="48"/>
    </row>
    <row r="4" spans="1:7" ht="18.75">
      <c r="A4" s="46" t="s">
        <v>83</v>
      </c>
      <c r="B4" s="46"/>
      <c r="C4" s="46"/>
      <c r="D4" s="46"/>
      <c r="E4" s="46"/>
      <c r="F4" s="46"/>
      <c r="G4" s="46"/>
    </row>
    <row r="5" spans="1:7" ht="18.75">
      <c r="A5" s="47" t="s">
        <v>91</v>
      </c>
      <c r="B5" s="47"/>
      <c r="C5" s="47"/>
      <c r="D5" s="47"/>
      <c r="E5" s="47"/>
      <c r="F5" s="47"/>
      <c r="G5" s="47"/>
    </row>
    <row r="6" spans="2:7" ht="18.75">
      <c r="B6" s="6"/>
      <c r="C6" s="6"/>
      <c r="D6" s="6"/>
      <c r="E6" s="4"/>
      <c r="F6" s="4"/>
      <c r="G6" s="5"/>
    </row>
    <row r="7" spans="2:7" ht="18.75">
      <c r="B7" s="7"/>
      <c r="C7" s="7"/>
      <c r="D7" s="7"/>
      <c r="F7" s="4"/>
      <c r="G7" s="16" t="s">
        <v>0</v>
      </c>
    </row>
    <row r="8" spans="1:11" ht="38.25" customHeight="1">
      <c r="A8" s="8" t="s">
        <v>47</v>
      </c>
      <c r="B8" s="9" t="s">
        <v>1</v>
      </c>
      <c r="C8" s="9" t="s">
        <v>104</v>
      </c>
      <c r="D8" s="9" t="s">
        <v>107</v>
      </c>
      <c r="E8" s="28" t="s">
        <v>2</v>
      </c>
      <c r="F8" s="28" t="s">
        <v>42</v>
      </c>
      <c r="G8" s="28" t="s">
        <v>92</v>
      </c>
      <c r="H8" s="22" t="s">
        <v>86</v>
      </c>
      <c r="I8" s="24" t="s">
        <v>89</v>
      </c>
      <c r="J8" s="29" t="s">
        <v>105</v>
      </c>
      <c r="K8" s="30"/>
    </row>
    <row r="9" spans="1:11" ht="18.75">
      <c r="A9" s="17" t="s">
        <v>48</v>
      </c>
      <c r="B9" s="10" t="s">
        <v>3</v>
      </c>
      <c r="C9" s="25">
        <f aca="true" t="shared" si="0" ref="C9:J9">C10+C11+C12+C13+C14+C15+C16</f>
        <v>114479.15599999999</v>
      </c>
      <c r="D9" s="25">
        <f t="shared" si="0"/>
        <v>109847.062</v>
      </c>
      <c r="E9" s="25">
        <f t="shared" si="0"/>
        <v>133391</v>
      </c>
      <c r="F9" s="25">
        <f t="shared" si="0"/>
        <v>140409</v>
      </c>
      <c r="G9" s="25">
        <f t="shared" si="0"/>
        <v>147945</v>
      </c>
      <c r="H9" s="25">
        <f t="shared" si="0"/>
        <v>2200</v>
      </c>
      <c r="I9" s="25" t="e">
        <f t="shared" si="0"/>
        <v>#VALUE!</v>
      </c>
      <c r="J9" s="31">
        <f t="shared" si="0"/>
        <v>142617.756</v>
      </c>
      <c r="K9" s="30"/>
    </row>
    <row r="10" spans="1:11" ht="43.5" customHeight="1">
      <c r="A10" s="17" t="s">
        <v>49</v>
      </c>
      <c r="B10" s="1" t="s">
        <v>82</v>
      </c>
      <c r="C10" s="32">
        <v>102854.4</v>
      </c>
      <c r="D10" s="32">
        <v>99251.385</v>
      </c>
      <c r="E10" s="33">
        <v>121329</v>
      </c>
      <c r="F10" s="33">
        <v>127863</v>
      </c>
      <c r="G10" s="33">
        <v>134896</v>
      </c>
      <c r="H10" s="23">
        <v>2000</v>
      </c>
      <c r="I10" s="26" t="s">
        <v>90</v>
      </c>
      <c r="J10" s="33">
        <v>130985</v>
      </c>
      <c r="K10" s="34" t="s">
        <v>108</v>
      </c>
    </row>
    <row r="11" spans="1:11" ht="18.75">
      <c r="A11" s="17" t="s">
        <v>50</v>
      </c>
      <c r="B11" s="1" t="s">
        <v>43</v>
      </c>
      <c r="C11" s="32">
        <v>339.756</v>
      </c>
      <c r="D11" s="32">
        <v>267.586</v>
      </c>
      <c r="E11" s="33">
        <v>0</v>
      </c>
      <c r="F11" s="33">
        <v>0</v>
      </c>
      <c r="G11" s="33">
        <v>0</v>
      </c>
      <c r="H11" s="23"/>
      <c r="I11" s="26"/>
      <c r="J11" s="33">
        <v>339.756</v>
      </c>
      <c r="K11" s="30"/>
    </row>
    <row r="12" spans="1:11" ht="18.75">
      <c r="A12" s="17" t="s">
        <v>103</v>
      </c>
      <c r="B12" s="1" t="s">
        <v>44</v>
      </c>
      <c r="C12" s="32">
        <v>3300</v>
      </c>
      <c r="D12" s="32">
        <v>2888.876</v>
      </c>
      <c r="E12" s="33">
        <v>3744</v>
      </c>
      <c r="F12" s="33">
        <v>3894</v>
      </c>
      <c r="G12" s="33">
        <v>4050</v>
      </c>
      <c r="H12" s="23"/>
      <c r="I12" s="26"/>
      <c r="J12" s="33">
        <v>3300</v>
      </c>
      <c r="K12" s="35">
        <v>3600</v>
      </c>
    </row>
    <row r="13" spans="1:11" ht="31.5">
      <c r="A13" s="17" t="s">
        <v>53</v>
      </c>
      <c r="B13" s="1" t="s">
        <v>4</v>
      </c>
      <c r="C13" s="32">
        <v>3111</v>
      </c>
      <c r="D13" s="32">
        <v>2760.234</v>
      </c>
      <c r="E13" s="33">
        <v>3236</v>
      </c>
      <c r="F13" s="33">
        <v>3366</v>
      </c>
      <c r="G13" s="33">
        <v>3501</v>
      </c>
      <c r="H13" s="23"/>
      <c r="I13" s="26"/>
      <c r="J13" s="33">
        <v>3111</v>
      </c>
      <c r="K13" s="30"/>
    </row>
    <row r="14" spans="1:11" ht="18.75">
      <c r="A14" s="17" t="s">
        <v>51</v>
      </c>
      <c r="B14" s="1" t="s">
        <v>5</v>
      </c>
      <c r="C14" s="32">
        <v>2418</v>
      </c>
      <c r="D14" s="32">
        <v>2195.633</v>
      </c>
      <c r="E14" s="33">
        <v>2288</v>
      </c>
      <c r="F14" s="33">
        <v>2380</v>
      </c>
      <c r="G14" s="33">
        <v>2476</v>
      </c>
      <c r="H14" s="23"/>
      <c r="I14" s="26"/>
      <c r="J14" s="33">
        <v>2196</v>
      </c>
      <c r="K14" s="30"/>
    </row>
    <row r="15" spans="1:11" ht="18.75">
      <c r="A15" s="17" t="s">
        <v>52</v>
      </c>
      <c r="B15" s="1" t="s">
        <v>6</v>
      </c>
      <c r="C15" s="32">
        <v>156</v>
      </c>
      <c r="D15" s="32">
        <v>144.566</v>
      </c>
      <c r="E15" s="33">
        <v>163</v>
      </c>
      <c r="F15" s="33">
        <v>170</v>
      </c>
      <c r="G15" s="33">
        <v>177</v>
      </c>
      <c r="H15" s="23"/>
      <c r="I15" s="26"/>
      <c r="J15" s="33">
        <v>156</v>
      </c>
      <c r="K15" s="30"/>
    </row>
    <row r="16" spans="1:11" ht="18.75" customHeight="1">
      <c r="A16" s="17" t="s">
        <v>54</v>
      </c>
      <c r="B16" s="1" t="s">
        <v>7</v>
      </c>
      <c r="C16" s="32">
        <v>2300</v>
      </c>
      <c r="D16" s="32">
        <v>2338.782</v>
      </c>
      <c r="E16" s="33">
        <v>2631</v>
      </c>
      <c r="F16" s="33">
        <v>2736</v>
      </c>
      <c r="G16" s="33">
        <v>2845</v>
      </c>
      <c r="H16" s="23">
        <v>200</v>
      </c>
      <c r="I16" s="26" t="s">
        <v>87</v>
      </c>
      <c r="J16" s="33">
        <v>2530</v>
      </c>
      <c r="K16" s="36">
        <v>3100</v>
      </c>
    </row>
    <row r="17" spans="1:11" ht="18.75">
      <c r="A17" s="17" t="s">
        <v>55</v>
      </c>
      <c r="B17" s="1" t="s">
        <v>8</v>
      </c>
      <c r="C17" s="25">
        <f>C18+C19+C23+C27+C28+C29+C32+C33+C34</f>
        <v>62159.016</v>
      </c>
      <c r="D17" s="25">
        <f>D18+D19+D23+D27+D28+D29+D32+D33+D34</f>
        <v>51758.95000000001</v>
      </c>
      <c r="E17" s="25">
        <f>E18+E19+E23+E27+E28+E29+E32+E33</f>
        <v>46156.418000000005</v>
      </c>
      <c r="F17" s="25">
        <f>F18+F19+F23+F27+F28+F29+F32+F33</f>
        <v>28175.100000000002</v>
      </c>
      <c r="G17" s="25">
        <f>G18+G19+G23+G27+G28+G29+G32+G33</f>
        <v>29016.100000000002</v>
      </c>
      <c r="H17" s="25">
        <f>H18+H19+H23+H27+H28+H29+H32+H33</f>
        <v>2000</v>
      </c>
      <c r="I17" s="25" t="e">
        <f>I18+I19+I23+I27+I28+I29+I32+I33</f>
        <v>#VALUE!</v>
      </c>
      <c r="J17" s="31">
        <f>J18+J19+J23+J27+J28+J29+J32+J33+J34</f>
        <v>62803.905</v>
      </c>
      <c r="K17" s="30"/>
    </row>
    <row r="18" spans="1:11" ht="63.75" customHeight="1">
      <c r="A18" s="17" t="s">
        <v>56</v>
      </c>
      <c r="B18" s="1" t="s">
        <v>9</v>
      </c>
      <c r="C18" s="32">
        <v>29</v>
      </c>
      <c r="D18" s="32">
        <v>15.973</v>
      </c>
      <c r="E18" s="25">
        <v>20</v>
      </c>
      <c r="F18" s="25">
        <v>20</v>
      </c>
      <c r="G18" s="25">
        <v>20</v>
      </c>
      <c r="H18" s="23"/>
      <c r="I18" s="26"/>
      <c r="J18" s="33">
        <v>29</v>
      </c>
      <c r="K18" s="30"/>
    </row>
    <row r="19" spans="1:11" ht="140.25" customHeight="1">
      <c r="A19" s="17" t="s">
        <v>57</v>
      </c>
      <c r="B19" s="3" t="s">
        <v>97</v>
      </c>
      <c r="C19" s="25">
        <f aca="true" t="shared" si="1" ref="C19:J19">C20+C22</f>
        <v>25733</v>
      </c>
      <c r="D19" s="25">
        <f t="shared" si="1"/>
        <v>19846.958000000002</v>
      </c>
      <c r="E19" s="25">
        <f t="shared" si="1"/>
        <v>24922.2</v>
      </c>
      <c r="F19" s="25">
        <f t="shared" si="1"/>
        <v>25837.2</v>
      </c>
      <c r="G19" s="25">
        <f t="shared" si="1"/>
        <v>26788.2</v>
      </c>
      <c r="H19" s="25">
        <f t="shared" si="1"/>
        <v>0</v>
      </c>
      <c r="I19" s="25">
        <f t="shared" si="1"/>
        <v>0</v>
      </c>
      <c r="J19" s="25">
        <f t="shared" si="1"/>
        <v>26159.334</v>
      </c>
      <c r="K19" s="30"/>
    </row>
    <row r="20" spans="1:11" ht="146.25" customHeight="1">
      <c r="A20" s="17" t="s">
        <v>58</v>
      </c>
      <c r="B20" s="3" t="s">
        <v>96</v>
      </c>
      <c r="C20" s="32">
        <v>24025</v>
      </c>
      <c r="D20" s="32">
        <v>18243.864</v>
      </c>
      <c r="E20" s="33">
        <v>22854</v>
      </c>
      <c r="F20" s="33">
        <v>23769</v>
      </c>
      <c r="G20" s="33">
        <v>24720</v>
      </c>
      <c r="H20" s="23"/>
      <c r="I20" s="26"/>
      <c r="J20" s="33">
        <v>24025</v>
      </c>
      <c r="K20" s="30"/>
    </row>
    <row r="21" spans="1:11" ht="174.75" customHeight="1">
      <c r="A21" s="17" t="s">
        <v>94</v>
      </c>
      <c r="B21" s="37" t="s">
        <v>95</v>
      </c>
      <c r="C21" s="38">
        <v>0</v>
      </c>
      <c r="D21" s="38">
        <v>0.017</v>
      </c>
      <c r="E21" s="33">
        <v>20.5</v>
      </c>
      <c r="F21" s="33">
        <v>20.5</v>
      </c>
      <c r="G21" s="33">
        <v>20.5</v>
      </c>
      <c r="H21" s="23"/>
      <c r="I21" s="26"/>
      <c r="J21" s="33">
        <v>0.02</v>
      </c>
      <c r="K21" s="30"/>
    </row>
    <row r="22" spans="1:11" ht="94.5" customHeight="1">
      <c r="A22" s="17" t="s">
        <v>59</v>
      </c>
      <c r="B22" s="1" t="s">
        <v>98</v>
      </c>
      <c r="C22" s="32">
        <v>1708</v>
      </c>
      <c r="D22" s="32">
        <v>1603.094</v>
      </c>
      <c r="E22" s="33">
        <v>2068.2</v>
      </c>
      <c r="F22" s="33">
        <v>2068.2</v>
      </c>
      <c r="G22" s="33">
        <v>2068.2</v>
      </c>
      <c r="H22" s="23"/>
      <c r="I22" s="26"/>
      <c r="J22" s="33">
        <v>2134.334</v>
      </c>
      <c r="K22" s="30"/>
    </row>
    <row r="23" spans="1:11" ht="114.75" customHeight="1">
      <c r="A23" s="17" t="s">
        <v>62</v>
      </c>
      <c r="B23" s="1" t="s">
        <v>10</v>
      </c>
      <c r="C23" s="25">
        <f aca="true" t="shared" si="2" ref="C23:J23">C25+C26</f>
        <v>84.767</v>
      </c>
      <c r="D23" s="25">
        <f t="shared" si="2"/>
        <v>66.767</v>
      </c>
      <c r="E23" s="25">
        <f t="shared" si="2"/>
        <v>127.4</v>
      </c>
      <c r="F23" s="25">
        <f t="shared" si="2"/>
        <v>55.4</v>
      </c>
      <c r="G23" s="25">
        <f t="shared" si="2"/>
        <v>55.4</v>
      </c>
      <c r="H23" s="25">
        <f t="shared" si="2"/>
        <v>0</v>
      </c>
      <c r="I23" s="25">
        <f t="shared" si="2"/>
        <v>0</v>
      </c>
      <c r="J23" s="25">
        <f t="shared" si="2"/>
        <v>84.767</v>
      </c>
      <c r="K23" s="30"/>
    </row>
    <row r="24" spans="1:11" ht="47.25" customHeight="1" hidden="1">
      <c r="A24" s="17"/>
      <c r="B24" s="1" t="s">
        <v>11</v>
      </c>
      <c r="C24" s="32"/>
      <c r="D24" s="32"/>
      <c r="E24" s="33">
        <v>0</v>
      </c>
      <c r="F24" s="33">
        <v>0</v>
      </c>
      <c r="G24" s="33">
        <v>0</v>
      </c>
      <c r="H24" s="23"/>
      <c r="I24" s="26"/>
      <c r="J24" s="33"/>
      <c r="K24" s="30"/>
    </row>
    <row r="25" spans="1:11" ht="31.5">
      <c r="A25" s="17" t="s">
        <v>61</v>
      </c>
      <c r="B25" s="2" t="s">
        <v>12</v>
      </c>
      <c r="C25" s="39">
        <v>72</v>
      </c>
      <c r="D25" s="39">
        <v>54</v>
      </c>
      <c r="E25" s="33">
        <v>72</v>
      </c>
      <c r="F25" s="33">
        <v>0</v>
      </c>
      <c r="G25" s="33">
        <v>0</v>
      </c>
      <c r="H25" s="23"/>
      <c r="I25" s="26"/>
      <c r="J25" s="33">
        <v>72</v>
      </c>
      <c r="K25" s="30"/>
    </row>
    <row r="26" spans="1:11" ht="47.25">
      <c r="A26" s="17" t="s">
        <v>60</v>
      </c>
      <c r="B26" s="2" t="s">
        <v>13</v>
      </c>
      <c r="C26" s="39">
        <v>12.767</v>
      </c>
      <c r="D26" s="39">
        <v>12.767</v>
      </c>
      <c r="E26" s="33">
        <v>55.4</v>
      </c>
      <c r="F26" s="33">
        <v>55.4</v>
      </c>
      <c r="G26" s="33">
        <v>55.4</v>
      </c>
      <c r="H26" s="23"/>
      <c r="I26" s="26"/>
      <c r="J26" s="33">
        <v>12.767</v>
      </c>
      <c r="K26" s="30"/>
    </row>
    <row r="27" spans="1:11" ht="31.5">
      <c r="A27" s="17" t="s">
        <v>63</v>
      </c>
      <c r="B27" s="1" t="s">
        <v>14</v>
      </c>
      <c r="C27" s="40">
        <v>18000</v>
      </c>
      <c r="D27" s="40">
        <v>15840.428</v>
      </c>
      <c r="E27" s="25">
        <v>15668.918</v>
      </c>
      <c r="F27" s="25"/>
      <c r="G27" s="25"/>
      <c r="H27" s="23"/>
      <c r="I27" s="26"/>
      <c r="J27" s="33">
        <v>18000</v>
      </c>
      <c r="K27" s="30"/>
    </row>
    <row r="28" spans="1:11" ht="47.25">
      <c r="A28" s="17" t="s">
        <v>64</v>
      </c>
      <c r="B28" s="11" t="s">
        <v>15</v>
      </c>
      <c r="C28" s="41">
        <v>290</v>
      </c>
      <c r="D28" s="41">
        <v>214.995</v>
      </c>
      <c r="E28" s="25">
        <v>350</v>
      </c>
      <c r="F28" s="25">
        <v>400</v>
      </c>
      <c r="G28" s="25">
        <v>450</v>
      </c>
      <c r="H28" s="23"/>
      <c r="I28" s="26"/>
      <c r="J28" s="33">
        <v>295.855</v>
      </c>
      <c r="K28" s="30"/>
    </row>
    <row r="29" spans="1:11" ht="31.5">
      <c r="A29" s="17" t="s">
        <v>65</v>
      </c>
      <c r="B29" s="1" t="s">
        <v>16</v>
      </c>
      <c r="C29" s="25">
        <f aca="true" t="shared" si="3" ref="C29:J29">C30+C31</f>
        <v>12318.9</v>
      </c>
      <c r="D29" s="25">
        <f t="shared" si="3"/>
        <v>10084.979000000001</v>
      </c>
      <c r="E29" s="25">
        <f t="shared" si="3"/>
        <v>4867.9</v>
      </c>
      <c r="F29" s="25">
        <f t="shared" si="3"/>
        <v>1652.5</v>
      </c>
      <c r="G29" s="25">
        <f t="shared" si="3"/>
        <v>1702.5</v>
      </c>
      <c r="H29" s="25">
        <f t="shared" si="3"/>
        <v>0</v>
      </c>
      <c r="I29" s="25">
        <f t="shared" si="3"/>
        <v>0</v>
      </c>
      <c r="J29" s="25">
        <f t="shared" si="3"/>
        <v>12318.9</v>
      </c>
      <c r="K29" s="30"/>
    </row>
    <row r="30" spans="1:11" ht="138.75" customHeight="1">
      <c r="A30" s="17" t="s">
        <v>66</v>
      </c>
      <c r="B30" s="3" t="s">
        <v>99</v>
      </c>
      <c r="C30" s="32">
        <v>1785.19</v>
      </c>
      <c r="D30" s="32">
        <v>1785.19</v>
      </c>
      <c r="E30" s="33">
        <v>500</v>
      </c>
      <c r="F30" s="25">
        <v>0</v>
      </c>
      <c r="G30" s="33">
        <v>0</v>
      </c>
      <c r="H30" s="23"/>
      <c r="I30" s="26"/>
      <c r="J30" s="33">
        <v>1785.19</v>
      </c>
      <c r="K30" s="30"/>
    </row>
    <row r="31" spans="1:11" ht="99" customHeight="1">
      <c r="A31" s="17" t="s">
        <v>67</v>
      </c>
      <c r="B31" s="1" t="s">
        <v>100</v>
      </c>
      <c r="C31" s="32">
        <v>10533.71</v>
      </c>
      <c r="D31" s="32">
        <v>8299.789</v>
      </c>
      <c r="E31" s="33">
        <v>4367.9</v>
      </c>
      <c r="F31" s="33">
        <v>1652.5</v>
      </c>
      <c r="G31" s="33">
        <v>1702.5</v>
      </c>
      <c r="H31" s="23"/>
      <c r="I31" s="26"/>
      <c r="J31" s="33">
        <v>10533.71</v>
      </c>
      <c r="K31" s="30"/>
    </row>
    <row r="32" spans="1:11" ht="66.75" customHeight="1">
      <c r="A32" s="17" t="s">
        <v>68</v>
      </c>
      <c r="B32" s="1" t="s">
        <v>101</v>
      </c>
      <c r="C32" s="32">
        <v>5687.3</v>
      </c>
      <c r="D32" s="32">
        <v>5654.423</v>
      </c>
      <c r="E32" s="33">
        <v>200</v>
      </c>
      <c r="F32" s="33">
        <v>0</v>
      </c>
      <c r="G32" s="33">
        <v>0</v>
      </c>
      <c r="H32" s="23">
        <v>2000</v>
      </c>
      <c r="I32" s="26" t="s">
        <v>88</v>
      </c>
      <c r="J32" s="33">
        <v>5900</v>
      </c>
      <c r="K32" s="42" t="s">
        <v>106</v>
      </c>
    </row>
    <row r="33" spans="1:11" ht="35.25" customHeight="1" hidden="1">
      <c r="A33" s="17" t="s">
        <v>69</v>
      </c>
      <c r="B33" s="1" t="s">
        <v>102</v>
      </c>
      <c r="C33" s="32"/>
      <c r="D33" s="32"/>
      <c r="E33" s="33">
        <v>0</v>
      </c>
      <c r="F33" s="33">
        <v>210</v>
      </c>
      <c r="G33" s="33">
        <v>0</v>
      </c>
      <c r="H33" s="23"/>
      <c r="I33" s="26"/>
      <c r="J33" s="33"/>
      <c r="K33" s="30"/>
    </row>
    <row r="34" spans="1:11" ht="35.25" customHeight="1">
      <c r="A34" s="17" t="s">
        <v>69</v>
      </c>
      <c r="B34" s="1" t="s">
        <v>102</v>
      </c>
      <c r="C34" s="32">
        <v>16.049</v>
      </c>
      <c r="D34" s="32">
        <v>34.427</v>
      </c>
      <c r="E34" s="33">
        <v>0</v>
      </c>
      <c r="F34" s="33">
        <v>0</v>
      </c>
      <c r="G34" s="33">
        <v>0</v>
      </c>
      <c r="H34" s="23"/>
      <c r="I34" s="26"/>
      <c r="J34" s="33">
        <v>16.049</v>
      </c>
      <c r="K34" s="30"/>
    </row>
    <row r="35" spans="1:11" ht="18.75">
      <c r="A35" s="18" t="s">
        <v>48</v>
      </c>
      <c r="B35" s="10" t="s">
        <v>17</v>
      </c>
      <c r="C35" s="25">
        <f aca="true" t="shared" si="4" ref="C35:J35">C9+C17</f>
        <v>176638.172</v>
      </c>
      <c r="D35" s="25">
        <f t="shared" si="4"/>
        <v>161606.01200000002</v>
      </c>
      <c r="E35" s="25">
        <f t="shared" si="4"/>
        <v>179547.418</v>
      </c>
      <c r="F35" s="25">
        <f t="shared" si="4"/>
        <v>168584.1</v>
      </c>
      <c r="G35" s="25">
        <f t="shared" si="4"/>
        <v>176961.1</v>
      </c>
      <c r="H35" s="25">
        <f t="shared" si="4"/>
        <v>4200</v>
      </c>
      <c r="I35" s="25" t="e">
        <f t="shared" si="4"/>
        <v>#VALUE!</v>
      </c>
      <c r="J35" s="31">
        <f t="shared" si="4"/>
        <v>205421.661</v>
      </c>
      <c r="K35" s="30"/>
    </row>
    <row r="36" spans="1:11" ht="18.75">
      <c r="A36" s="18" t="s">
        <v>70</v>
      </c>
      <c r="B36" s="12" t="s">
        <v>18</v>
      </c>
      <c r="C36" s="25">
        <f aca="true" t="shared" si="5" ref="C36:J36">C38+C41+C46+C66+C68</f>
        <v>53393</v>
      </c>
      <c r="D36" s="25">
        <f t="shared" si="5"/>
        <v>41082.6</v>
      </c>
      <c r="E36" s="25">
        <f t="shared" si="5"/>
        <v>68752</v>
      </c>
      <c r="F36" s="25">
        <f t="shared" si="5"/>
        <v>21717</v>
      </c>
      <c r="G36" s="25">
        <f t="shared" si="5"/>
        <v>21717</v>
      </c>
      <c r="H36" s="25">
        <f t="shared" si="5"/>
        <v>0</v>
      </c>
      <c r="I36" s="25">
        <f t="shared" si="5"/>
        <v>0</v>
      </c>
      <c r="J36" s="31">
        <f t="shared" si="5"/>
        <v>153223.184</v>
      </c>
      <c r="K36" s="30"/>
    </row>
    <row r="37" spans="1:11" ht="18.75">
      <c r="A37" s="17"/>
      <c r="B37" s="1" t="s">
        <v>19</v>
      </c>
      <c r="C37" s="32"/>
      <c r="D37" s="32"/>
      <c r="E37" s="33"/>
      <c r="F37" s="25"/>
      <c r="G37" s="33"/>
      <c r="H37" s="23"/>
      <c r="I37" s="26"/>
      <c r="J37" s="33"/>
      <c r="K37" s="30"/>
    </row>
    <row r="38" spans="1:11" ht="31.5">
      <c r="A38" s="18" t="s">
        <v>73</v>
      </c>
      <c r="B38" s="10" t="s">
        <v>20</v>
      </c>
      <c r="C38" s="25">
        <f aca="true" t="shared" si="6" ref="C38:J38">C39</f>
        <v>38655</v>
      </c>
      <c r="D38" s="25">
        <f t="shared" si="6"/>
        <v>28604</v>
      </c>
      <c r="E38" s="25">
        <f t="shared" si="6"/>
        <v>58048</v>
      </c>
      <c r="F38" s="25">
        <f t="shared" si="6"/>
        <v>20916</v>
      </c>
      <c r="G38" s="25">
        <f t="shared" si="6"/>
        <v>20916</v>
      </c>
      <c r="H38" s="25">
        <f t="shared" si="6"/>
        <v>0</v>
      </c>
      <c r="I38" s="25">
        <f t="shared" si="6"/>
        <v>0</v>
      </c>
      <c r="J38" s="25">
        <f t="shared" si="6"/>
        <v>38655</v>
      </c>
      <c r="K38" s="30"/>
    </row>
    <row r="39" spans="1:11" ht="47.25">
      <c r="A39" s="17" t="s">
        <v>71</v>
      </c>
      <c r="B39" s="1" t="s">
        <v>21</v>
      </c>
      <c r="C39" s="32">
        <v>38655</v>
      </c>
      <c r="D39" s="32">
        <v>28604</v>
      </c>
      <c r="E39" s="33">
        <v>58048</v>
      </c>
      <c r="F39" s="33">
        <v>20916</v>
      </c>
      <c r="G39" s="33">
        <v>20916</v>
      </c>
      <c r="H39" s="23"/>
      <c r="I39" s="26"/>
      <c r="J39" s="33">
        <v>38655</v>
      </c>
      <c r="K39" s="30"/>
    </row>
    <row r="40" spans="1:11" ht="18.75">
      <c r="A40" s="17" t="s">
        <v>72</v>
      </c>
      <c r="B40" s="1" t="s">
        <v>45</v>
      </c>
      <c r="C40" s="32"/>
      <c r="D40" s="32">
        <v>6519.903</v>
      </c>
      <c r="E40" s="33"/>
      <c r="F40" s="33">
        <v>0</v>
      </c>
      <c r="G40" s="33"/>
      <c r="H40" s="23"/>
      <c r="I40" s="26"/>
      <c r="J40" s="33">
        <v>9445.558</v>
      </c>
      <c r="K40" s="30"/>
    </row>
    <row r="41" spans="1:11" ht="31.5">
      <c r="A41" s="18" t="s">
        <v>74</v>
      </c>
      <c r="B41" s="10" t="s">
        <v>22</v>
      </c>
      <c r="C41" s="25">
        <f aca="true" t="shared" si="7" ref="C41:J41">C42+C43+C44+C45</f>
        <v>13934</v>
      </c>
      <c r="D41" s="25">
        <f t="shared" si="7"/>
        <v>11875.6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13934</v>
      </c>
      <c r="K41" s="30"/>
    </row>
    <row r="42" spans="1:11" ht="18.75">
      <c r="A42" s="17"/>
      <c r="C42" s="43"/>
      <c r="D42" s="43"/>
      <c r="E42" s="33"/>
      <c r="F42" s="25"/>
      <c r="G42" s="33"/>
      <c r="H42" s="23"/>
      <c r="I42" s="26"/>
      <c r="J42" s="33"/>
      <c r="K42" s="30"/>
    </row>
    <row r="43" spans="1:11" ht="18.75">
      <c r="A43" s="17" t="s">
        <v>75</v>
      </c>
      <c r="B43" s="1" t="s">
        <v>23</v>
      </c>
      <c r="C43" s="32">
        <v>13934</v>
      </c>
      <c r="D43" s="32">
        <v>11875.6</v>
      </c>
      <c r="E43" s="33">
        <v>0</v>
      </c>
      <c r="F43" s="33">
        <v>0</v>
      </c>
      <c r="G43" s="33">
        <v>0</v>
      </c>
      <c r="H43" s="23"/>
      <c r="I43" s="26"/>
      <c r="J43" s="33">
        <v>13934</v>
      </c>
      <c r="K43" s="30"/>
    </row>
    <row r="44" spans="1:11" ht="18.75" hidden="1">
      <c r="A44" s="17"/>
      <c r="B44" s="1"/>
      <c r="C44" s="32"/>
      <c r="D44" s="32"/>
      <c r="E44" s="33">
        <v>0</v>
      </c>
      <c r="F44" s="33">
        <v>0</v>
      </c>
      <c r="G44" s="33">
        <v>0</v>
      </c>
      <c r="H44" s="23"/>
      <c r="I44" s="26"/>
      <c r="J44" s="33"/>
      <c r="K44" s="30"/>
    </row>
    <row r="45" spans="1:11" ht="16.5" customHeight="1" hidden="1">
      <c r="A45" s="17"/>
      <c r="B45" s="1" t="s">
        <v>24</v>
      </c>
      <c r="C45" s="32"/>
      <c r="D45" s="32"/>
      <c r="E45" s="33">
        <v>0</v>
      </c>
      <c r="F45" s="33">
        <v>0</v>
      </c>
      <c r="G45" s="33">
        <v>0</v>
      </c>
      <c r="H45" s="23"/>
      <c r="I45" s="26"/>
      <c r="J45" s="33"/>
      <c r="K45" s="30"/>
    </row>
    <row r="46" spans="1:11" ht="31.5">
      <c r="A46" s="18" t="s">
        <v>76</v>
      </c>
      <c r="B46" s="10" t="s">
        <v>25</v>
      </c>
      <c r="C46" s="25">
        <f aca="true" t="shared" si="8" ref="C46:J47">SUM(C49:C65)</f>
        <v>804</v>
      </c>
      <c r="D46" s="25">
        <f t="shared" si="8"/>
        <v>603</v>
      </c>
      <c r="E46" s="25">
        <f t="shared" si="8"/>
        <v>801</v>
      </c>
      <c r="F46" s="25">
        <f t="shared" si="8"/>
        <v>801</v>
      </c>
      <c r="G46" s="25">
        <f t="shared" si="8"/>
        <v>801</v>
      </c>
      <c r="H46" s="25">
        <f t="shared" si="8"/>
        <v>0</v>
      </c>
      <c r="I46" s="25">
        <f t="shared" si="8"/>
        <v>0</v>
      </c>
      <c r="J46" s="25">
        <f t="shared" si="8"/>
        <v>804</v>
      </c>
      <c r="K46" s="30"/>
    </row>
    <row r="47" spans="1:11" ht="18.75" hidden="1">
      <c r="A47" s="17"/>
      <c r="B47" s="1"/>
      <c r="C47" s="32"/>
      <c r="D47" s="32"/>
      <c r="E47" s="33">
        <v>0</v>
      </c>
      <c r="F47" s="25">
        <f t="shared" si="8"/>
        <v>801</v>
      </c>
      <c r="G47" s="33">
        <v>0</v>
      </c>
      <c r="H47" s="23"/>
      <c r="I47" s="26"/>
      <c r="J47" s="33"/>
      <c r="K47" s="30"/>
    </row>
    <row r="48" spans="1:11" ht="63" hidden="1">
      <c r="A48" s="19"/>
      <c r="B48" s="1" t="s">
        <v>26</v>
      </c>
      <c r="C48" s="32"/>
      <c r="D48" s="32"/>
      <c r="E48" s="33">
        <v>0</v>
      </c>
      <c r="F48" s="33">
        <v>0</v>
      </c>
      <c r="G48" s="33"/>
      <c r="H48" s="23"/>
      <c r="I48" s="26"/>
      <c r="J48" s="33"/>
      <c r="K48" s="30"/>
    </row>
    <row r="49" spans="1:11" ht="63" hidden="1">
      <c r="A49" s="19" t="s">
        <v>77</v>
      </c>
      <c r="B49" s="1" t="s">
        <v>27</v>
      </c>
      <c r="C49" s="32"/>
      <c r="D49" s="32"/>
      <c r="E49" s="33">
        <v>0</v>
      </c>
      <c r="F49" s="33"/>
      <c r="G49" s="33">
        <v>0</v>
      </c>
      <c r="H49" s="23"/>
      <c r="I49" s="26"/>
      <c r="J49" s="33"/>
      <c r="K49" s="30"/>
    </row>
    <row r="50" spans="1:11" ht="110.25" hidden="1">
      <c r="A50" s="20"/>
      <c r="B50" s="1" t="s">
        <v>28</v>
      </c>
      <c r="C50" s="32"/>
      <c r="D50" s="32"/>
      <c r="E50" s="33">
        <v>0</v>
      </c>
      <c r="F50" s="33">
        <v>0</v>
      </c>
      <c r="G50" s="33">
        <v>0</v>
      </c>
      <c r="H50" s="23"/>
      <c r="I50" s="26"/>
      <c r="J50" s="33"/>
      <c r="K50" s="30"/>
    </row>
    <row r="51" spans="1:11" ht="108.75" customHeight="1" hidden="1">
      <c r="A51" s="20"/>
      <c r="B51" s="1" t="s">
        <v>29</v>
      </c>
      <c r="C51" s="32"/>
      <c r="D51" s="32"/>
      <c r="E51" s="33">
        <v>0</v>
      </c>
      <c r="F51" s="33">
        <v>0</v>
      </c>
      <c r="G51" s="33">
        <v>0</v>
      </c>
      <c r="H51" s="23"/>
      <c r="I51" s="26"/>
      <c r="J51" s="33"/>
      <c r="K51" s="30"/>
    </row>
    <row r="52" spans="1:11" ht="63" hidden="1">
      <c r="A52" s="20"/>
      <c r="B52" s="1" t="s">
        <v>30</v>
      </c>
      <c r="C52" s="32"/>
      <c r="D52" s="32"/>
      <c r="E52" s="33">
        <v>0</v>
      </c>
      <c r="F52" s="44">
        <v>0</v>
      </c>
      <c r="G52" s="33">
        <v>0</v>
      </c>
      <c r="H52" s="23"/>
      <c r="I52" s="26"/>
      <c r="J52" s="33"/>
      <c r="K52" s="30"/>
    </row>
    <row r="53" spans="1:11" ht="63" hidden="1">
      <c r="A53" s="20"/>
      <c r="B53" s="1" t="s">
        <v>31</v>
      </c>
      <c r="C53" s="32"/>
      <c r="D53" s="32"/>
      <c r="E53" s="33">
        <v>0</v>
      </c>
      <c r="F53" s="33">
        <v>0</v>
      </c>
      <c r="G53" s="33">
        <v>0</v>
      </c>
      <c r="H53" s="23"/>
      <c r="I53" s="26"/>
      <c r="J53" s="33"/>
      <c r="K53" s="30"/>
    </row>
    <row r="54" spans="1:11" ht="47.25" hidden="1">
      <c r="A54" s="20"/>
      <c r="B54" s="1" t="s">
        <v>32</v>
      </c>
      <c r="C54" s="32"/>
      <c r="D54" s="32"/>
      <c r="E54" s="33">
        <v>0</v>
      </c>
      <c r="F54" s="33">
        <v>0</v>
      </c>
      <c r="G54" s="33">
        <v>0</v>
      </c>
      <c r="H54" s="23"/>
      <c r="I54" s="26"/>
      <c r="J54" s="33"/>
      <c r="K54" s="30"/>
    </row>
    <row r="55" spans="1:11" ht="18.75" hidden="1">
      <c r="A55" s="20"/>
      <c r="B55" s="1"/>
      <c r="C55" s="32"/>
      <c r="D55" s="32"/>
      <c r="E55" s="33"/>
      <c r="F55" s="33">
        <v>0</v>
      </c>
      <c r="G55" s="33"/>
      <c r="H55" s="23"/>
      <c r="I55" s="26"/>
      <c r="J55" s="33"/>
      <c r="K55" s="30"/>
    </row>
    <row r="56" spans="1:11" ht="78.75" hidden="1">
      <c r="A56" s="20"/>
      <c r="B56" s="1" t="s">
        <v>33</v>
      </c>
      <c r="C56" s="32"/>
      <c r="D56" s="32"/>
      <c r="E56" s="33"/>
      <c r="F56" s="33"/>
      <c r="G56" s="33"/>
      <c r="H56" s="23"/>
      <c r="I56" s="26"/>
      <c r="J56" s="33"/>
      <c r="K56" s="30"/>
    </row>
    <row r="57" spans="1:11" ht="110.25" hidden="1">
      <c r="A57" s="20"/>
      <c r="B57" s="3" t="s">
        <v>34</v>
      </c>
      <c r="C57" s="32"/>
      <c r="D57" s="32"/>
      <c r="E57" s="33">
        <v>0</v>
      </c>
      <c r="F57" s="33"/>
      <c r="G57" s="33"/>
      <c r="H57" s="23"/>
      <c r="I57" s="26"/>
      <c r="J57" s="33"/>
      <c r="K57" s="30"/>
    </row>
    <row r="58" spans="1:11" ht="18.75" hidden="1">
      <c r="A58" s="20"/>
      <c r="B58" s="15"/>
      <c r="C58" s="45"/>
      <c r="D58" s="45"/>
      <c r="E58" s="33"/>
      <c r="F58" s="33"/>
      <c r="G58" s="33">
        <v>0</v>
      </c>
      <c r="H58" s="23"/>
      <c r="I58" s="26"/>
      <c r="J58" s="33"/>
      <c r="K58" s="30"/>
    </row>
    <row r="59" spans="1:11" ht="18.75" hidden="1">
      <c r="A59" s="20"/>
      <c r="B59" s="1"/>
      <c r="C59" s="32"/>
      <c r="D59" s="32"/>
      <c r="E59" s="33"/>
      <c r="F59" s="33">
        <v>0</v>
      </c>
      <c r="G59" s="33"/>
      <c r="H59" s="23"/>
      <c r="I59" s="26"/>
      <c r="J59" s="33"/>
      <c r="K59" s="30"/>
    </row>
    <row r="60" spans="1:11" ht="78.75" hidden="1">
      <c r="A60" s="20"/>
      <c r="B60" s="1" t="s">
        <v>35</v>
      </c>
      <c r="C60" s="32"/>
      <c r="D60" s="32"/>
      <c r="E60" s="33">
        <v>0</v>
      </c>
      <c r="F60" s="33"/>
      <c r="G60" s="33">
        <v>0</v>
      </c>
      <c r="H60" s="23"/>
      <c r="I60" s="26"/>
      <c r="J60" s="33"/>
      <c r="K60" s="30"/>
    </row>
    <row r="61" spans="1:11" ht="110.25" hidden="1">
      <c r="A61" s="17" t="s">
        <v>79</v>
      </c>
      <c r="B61" s="13" t="s">
        <v>46</v>
      </c>
      <c r="C61" s="32"/>
      <c r="D61" s="32"/>
      <c r="E61" s="33">
        <v>0</v>
      </c>
      <c r="F61" s="33">
        <v>0</v>
      </c>
      <c r="G61" s="33">
        <v>0</v>
      </c>
      <c r="H61" s="23"/>
      <c r="I61" s="26"/>
      <c r="J61" s="33"/>
      <c r="K61" s="30"/>
    </row>
    <row r="62" spans="1:11" ht="47.25" hidden="1">
      <c r="A62" s="21" t="s">
        <v>78</v>
      </c>
      <c r="B62" s="1" t="s">
        <v>85</v>
      </c>
      <c r="C62" s="32"/>
      <c r="D62" s="32"/>
      <c r="E62" s="33">
        <v>0</v>
      </c>
      <c r="F62" s="33">
        <v>0</v>
      </c>
      <c r="G62" s="33">
        <v>0</v>
      </c>
      <c r="H62" s="23"/>
      <c r="I62" s="26"/>
      <c r="J62" s="33"/>
      <c r="K62" s="30"/>
    </row>
    <row r="63" spans="1:11" ht="47.25" hidden="1">
      <c r="A63" s="17"/>
      <c r="B63" s="1" t="s">
        <v>36</v>
      </c>
      <c r="C63" s="32"/>
      <c r="D63" s="32"/>
      <c r="E63" s="33">
        <v>0</v>
      </c>
      <c r="F63" s="33">
        <v>0</v>
      </c>
      <c r="G63" s="33">
        <v>0</v>
      </c>
      <c r="H63" s="23"/>
      <c r="I63" s="26"/>
      <c r="J63" s="33"/>
      <c r="K63" s="30"/>
    </row>
    <row r="64" spans="1:11" ht="189" hidden="1">
      <c r="A64" s="17"/>
      <c r="B64" s="1" t="s">
        <v>37</v>
      </c>
      <c r="C64" s="32"/>
      <c r="D64" s="32"/>
      <c r="E64" s="33"/>
      <c r="F64" s="33">
        <v>0</v>
      </c>
      <c r="G64" s="33"/>
      <c r="H64" s="23"/>
      <c r="I64" s="26"/>
      <c r="J64" s="33"/>
      <c r="K64" s="30"/>
    </row>
    <row r="65" spans="1:11" ht="31.5">
      <c r="A65" s="17" t="s">
        <v>78</v>
      </c>
      <c r="B65" s="1" t="s">
        <v>38</v>
      </c>
      <c r="C65" s="33">
        <v>804</v>
      </c>
      <c r="D65" s="33">
        <v>603</v>
      </c>
      <c r="E65" s="33">
        <v>801</v>
      </c>
      <c r="F65" s="33">
        <v>801</v>
      </c>
      <c r="G65" s="33">
        <v>801</v>
      </c>
      <c r="H65" s="23"/>
      <c r="I65" s="26"/>
      <c r="J65" s="33">
        <v>804</v>
      </c>
      <c r="K65" s="30"/>
    </row>
    <row r="66" spans="1:11" ht="18.75">
      <c r="A66" s="18" t="s">
        <v>80</v>
      </c>
      <c r="B66" s="10" t="s">
        <v>39</v>
      </c>
      <c r="C66" s="40">
        <v>0</v>
      </c>
      <c r="D66" s="40">
        <v>0</v>
      </c>
      <c r="E66" s="25">
        <f aca="true" t="shared" si="9" ref="E66:J67">E67</f>
        <v>9903</v>
      </c>
      <c r="F66" s="25">
        <f t="shared" si="9"/>
        <v>0</v>
      </c>
      <c r="G66" s="25">
        <f t="shared" si="9"/>
        <v>0</v>
      </c>
      <c r="H66" s="25">
        <f t="shared" si="9"/>
        <v>0</v>
      </c>
      <c r="I66" s="25">
        <f t="shared" si="9"/>
        <v>0</v>
      </c>
      <c r="J66" s="25">
        <f t="shared" si="9"/>
        <v>99830.184</v>
      </c>
      <c r="K66" s="30"/>
    </row>
    <row r="67" spans="1:11" ht="99" customHeight="1">
      <c r="A67" s="17" t="s">
        <v>81</v>
      </c>
      <c r="B67" s="1" t="s">
        <v>40</v>
      </c>
      <c r="C67" s="32">
        <v>99830.184</v>
      </c>
      <c r="D67" s="32">
        <v>41123.502</v>
      </c>
      <c r="E67" s="33">
        <v>9903</v>
      </c>
      <c r="F67" s="25">
        <f t="shared" si="9"/>
        <v>0</v>
      </c>
      <c r="G67" s="33">
        <v>0</v>
      </c>
      <c r="H67" s="23"/>
      <c r="I67" s="26"/>
      <c r="J67" s="33">
        <v>99830.184</v>
      </c>
      <c r="K67" s="30"/>
    </row>
    <row r="68" spans="1:11" ht="19.5" customHeight="1" hidden="1">
      <c r="A68" s="17"/>
      <c r="B68" s="10"/>
      <c r="C68" s="40"/>
      <c r="D68" s="40"/>
      <c r="E68" s="25">
        <v>0</v>
      </c>
      <c r="F68" s="33">
        <v>0</v>
      </c>
      <c r="G68" s="25">
        <v>0</v>
      </c>
      <c r="H68" s="23"/>
      <c r="I68" s="26"/>
      <c r="J68" s="33"/>
      <c r="K68" s="30"/>
    </row>
    <row r="69" spans="1:11" ht="18.75" hidden="1">
      <c r="A69" s="17"/>
      <c r="B69" s="10"/>
      <c r="C69" s="40"/>
      <c r="D69" s="40"/>
      <c r="E69" s="25"/>
      <c r="F69" s="25">
        <v>0</v>
      </c>
      <c r="G69" s="25"/>
      <c r="H69" s="23"/>
      <c r="I69" s="26"/>
      <c r="J69" s="33"/>
      <c r="K69" s="30"/>
    </row>
    <row r="70" spans="1:11" ht="18.75">
      <c r="A70" s="17"/>
      <c r="B70" s="10" t="s">
        <v>41</v>
      </c>
      <c r="C70" s="25">
        <f aca="true" t="shared" si="10" ref="C70:J70">C35+C36</f>
        <v>230031.172</v>
      </c>
      <c r="D70" s="25">
        <f t="shared" si="10"/>
        <v>202688.61200000002</v>
      </c>
      <c r="E70" s="25">
        <f t="shared" si="10"/>
        <v>248299.418</v>
      </c>
      <c r="F70" s="25">
        <f t="shared" si="10"/>
        <v>190301.1</v>
      </c>
      <c r="G70" s="25">
        <f t="shared" si="10"/>
        <v>198678.1</v>
      </c>
      <c r="H70" s="25">
        <f t="shared" si="10"/>
        <v>4200</v>
      </c>
      <c r="I70" s="25" t="e">
        <f t="shared" si="10"/>
        <v>#VALUE!</v>
      </c>
      <c r="J70" s="25">
        <f t="shared" si="10"/>
        <v>358644.845</v>
      </c>
      <c r="K70" s="30"/>
    </row>
  </sheetData>
  <sheetProtection/>
  <mergeCells count="4">
    <mergeCell ref="A4:G4"/>
    <mergeCell ref="A5:G5"/>
    <mergeCell ref="F1:G1"/>
    <mergeCell ref="F2:G2"/>
  </mergeCells>
  <printOptions/>
  <pageMargins left="0.1968503937007874" right="0.1968503937007874" top="0.3937007874015748" bottom="0.1968503937007874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Светлана Викторовна Федотова</cp:lastModifiedBy>
  <cp:lastPrinted>2018-10-30T06:53:56Z</cp:lastPrinted>
  <dcterms:created xsi:type="dcterms:W3CDTF">2016-10-06T05:03:32Z</dcterms:created>
  <dcterms:modified xsi:type="dcterms:W3CDTF">2018-11-27T10:21:19Z</dcterms:modified>
  <cp:category/>
  <cp:version/>
  <cp:contentType/>
  <cp:contentStatus/>
</cp:coreProperties>
</file>